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0490" windowHeight="9225"/>
  </bookViews>
  <sheets>
    <sheet name="別紙８-６号(リース利用有）用 " sheetId="9" r:id="rId1"/>
  </sheets>
  <definedNames>
    <definedName name="第1号">#REF!</definedName>
    <definedName name="第6号">#REF!</definedName>
  </definedNames>
  <calcPr calcId="152511"/>
</workbook>
</file>

<file path=xl/calcChain.xml><?xml version="1.0" encoding="utf-8"?>
<calcChain xmlns="http://schemas.openxmlformats.org/spreadsheetml/2006/main">
  <c r="C111" i="9" l="1"/>
  <c r="C88" i="9"/>
  <c r="K14" i="9" l="1"/>
  <c r="D49" i="9"/>
  <c r="D21" i="9"/>
  <c r="K12" i="9"/>
  <c r="C97" i="9" l="1"/>
  <c r="C108" i="9"/>
  <c r="D53" i="9"/>
  <c r="J55" i="9" s="1"/>
  <c r="C85" i="9" l="1"/>
  <c r="C74" i="9"/>
  <c r="C73" i="9"/>
  <c r="C77" i="9" s="1"/>
  <c r="C60" i="9"/>
  <c r="C62" i="9" s="1"/>
  <c r="C84" i="9" s="1"/>
  <c r="C96" i="9" l="1"/>
  <c r="C100" i="9" s="1"/>
  <c r="C107" i="9"/>
  <c r="C89" i="9"/>
  <c r="C78" i="9"/>
  <c r="C101" i="9"/>
  <c r="C112" i="9" l="1"/>
</calcChain>
</file>

<file path=xl/sharedStrings.xml><?xml version="1.0" encoding="utf-8"?>
<sst xmlns="http://schemas.openxmlformats.org/spreadsheetml/2006/main" count="167" uniqueCount="111">
  <si>
    <t>団体名：</t>
  </si>
  <si>
    <t>モジュール出力を入力</t>
  </si>
  <si>
    <t>ｋW</t>
  </si>
  <si>
    <t>①</t>
  </si>
  <si>
    <t>パワコン出力を入力</t>
  </si>
  <si>
    <t>②</t>
  </si>
  <si>
    <t>③</t>
  </si>
  <si>
    <t>　</t>
  </si>
  <si>
    <t>費用区分</t>
  </si>
  <si>
    <t>項目</t>
  </si>
  <si>
    <t>設計費</t>
  </si>
  <si>
    <t>範囲内</t>
  </si>
  <si>
    <t>設備費</t>
  </si>
  <si>
    <t>モニターシステム(電力測定ユニット等)</t>
  </si>
  <si>
    <t>架台</t>
  </si>
  <si>
    <t>接続箱</t>
  </si>
  <si>
    <t>受変電設備</t>
  </si>
  <si>
    <t>据付工事</t>
  </si>
  <si>
    <t>土地造成費</t>
  </si>
  <si>
    <t>範囲外</t>
  </si>
  <si>
    <t>工事費</t>
  </si>
  <si>
    <t>基礎工事</t>
  </si>
  <si>
    <t>電気配管工事</t>
  </si>
  <si>
    <t>附帯工事</t>
  </si>
  <si>
    <t>その他</t>
  </si>
  <si>
    <t>接続費</t>
  </si>
  <si>
    <t>電源線</t>
  </si>
  <si>
    <t>遮断機敷設費</t>
  </si>
  <si>
    <t>売電メーター</t>
  </si>
  <si>
    <t>⑤</t>
  </si>
  <si>
    <t>モニターシステム(表示モニター)</t>
    <phoneticPr fontId="5"/>
  </si>
  <si>
    <t>太陽電池モジュール</t>
    <phoneticPr fontId="5"/>
  </si>
  <si>
    <t>④</t>
    <phoneticPr fontId="5"/>
  </si>
  <si>
    <t>⑥　補助対象外金額</t>
    <rPh sb="2" eb="4">
      <t>ホジョ</t>
    </rPh>
    <rPh sb="4" eb="7">
      <t>タイショウガイ</t>
    </rPh>
    <rPh sb="7" eb="9">
      <t>キンガク</t>
    </rPh>
    <phoneticPr fontId="5"/>
  </si>
  <si>
    <t>円</t>
    <rPh sb="0" eb="1">
      <t>エン</t>
    </rPh>
    <phoneticPr fontId="5"/>
  </si>
  <si>
    <t>システム価格の範囲内、
範囲外</t>
    <phoneticPr fontId="5"/>
  </si>
  <si>
    <t>様式第１　別紙８</t>
    <rPh sb="0" eb="2">
      <t>ヨウシキ</t>
    </rPh>
    <rPh sb="2" eb="3">
      <t>ダイ</t>
    </rPh>
    <rPh sb="5" eb="7">
      <t>ベッシ</t>
    </rPh>
    <phoneticPr fontId="5"/>
  </si>
  <si>
    <t>１．太陽電池出力の算定</t>
    <rPh sb="2" eb="4">
      <t>タイヨウ</t>
    </rPh>
    <rPh sb="4" eb="6">
      <t>デンチ</t>
    </rPh>
    <rPh sb="6" eb="8">
      <t>シュツリョク</t>
    </rPh>
    <rPh sb="9" eb="11">
      <t>サンテイ</t>
    </rPh>
    <phoneticPr fontId="5"/>
  </si>
  <si>
    <t>(記載欄)</t>
    <rPh sb="1" eb="3">
      <t>キサイ</t>
    </rPh>
    <phoneticPr fontId="5"/>
  </si>
  <si>
    <r>
      <rPr>
        <b/>
        <sz val="9"/>
        <color theme="1"/>
        <rFont val="ＭＳ Ｐゴシック"/>
        <family val="3"/>
        <charset val="128"/>
        <scheme val="minor"/>
      </rPr>
      <t>太陽電池出力</t>
    </r>
    <r>
      <rPr>
        <sz val="9"/>
        <color theme="1"/>
        <rFont val="ＭＳ Ｐゴシック"/>
        <family val="2"/>
        <scheme val="minor"/>
      </rPr>
      <t>(①、②の小さい方)</t>
    </r>
    <phoneticPr fontId="5"/>
  </si>
  <si>
    <r>
      <t xml:space="preserve">b）金額(円)
</t>
    </r>
    <r>
      <rPr>
        <b/>
        <sz val="9"/>
        <color theme="1"/>
        <rFont val="ＭＳ Ｐゴシック"/>
        <family val="3"/>
        <charset val="128"/>
        <scheme val="minor"/>
      </rPr>
      <t>消費税抜きベース</t>
    </r>
    <rPh sb="8" eb="10">
      <t>ショウヒ</t>
    </rPh>
    <rPh sb="10" eb="12">
      <t>ゼイヌキ</t>
    </rPh>
    <phoneticPr fontId="5"/>
  </si>
  <si>
    <t>「範囲外」の項目に記載の金額は、システム価格の範囲外扱いとなる。</t>
    <rPh sb="9" eb="11">
      <t>キサイ</t>
    </rPh>
    <rPh sb="12" eb="14">
      <t>キンガク</t>
    </rPh>
    <phoneticPr fontId="5"/>
  </si>
  <si>
    <t>２．システム価格算定、判定</t>
    <rPh sb="6" eb="8">
      <t>カカク</t>
    </rPh>
    <rPh sb="8" eb="10">
      <t>サンテイ</t>
    </rPh>
    <rPh sb="11" eb="13">
      <t>ハンテイ</t>
    </rPh>
    <phoneticPr fontId="5"/>
  </si>
  <si>
    <t>記載項目のうち、「システム価格範囲内」の項目に記載した金額の合計額が表の下の④の欄に自動計算される。</t>
    <rPh sb="13" eb="15">
      <t>カカク</t>
    </rPh>
    <rPh sb="23" eb="25">
      <t>キサイ</t>
    </rPh>
    <rPh sb="27" eb="29">
      <t>キンガク</t>
    </rPh>
    <phoneticPr fontId="5"/>
  </si>
  <si>
    <t>３．補助率、上限算定</t>
    <rPh sb="2" eb="4">
      <t>ホジョ</t>
    </rPh>
    <rPh sb="4" eb="5">
      <t>リツ</t>
    </rPh>
    <rPh sb="6" eb="8">
      <t>ジョウゲン</t>
    </rPh>
    <rPh sb="8" eb="10">
      <t>サンテイ</t>
    </rPh>
    <phoneticPr fontId="5"/>
  </si>
  <si>
    <t>【システム価格範囲内合計額(税抜ベース)】</t>
    <rPh sb="7" eb="9">
      <t>ハンイ</t>
    </rPh>
    <rPh sb="9" eb="10">
      <t>ナイ</t>
    </rPh>
    <rPh sb="12" eb="13">
      <t>ガク</t>
    </rPh>
    <phoneticPr fontId="5"/>
  </si>
  <si>
    <t>パワーコンディショナー</t>
    <phoneticPr fontId="5"/>
  </si>
  <si>
    <t>下記算定表の各項目の　a）、b）欄について記載する。</t>
    <rPh sb="4" eb="5">
      <t>ヒョウ</t>
    </rPh>
    <phoneticPr fontId="5"/>
  </si>
  <si>
    <r>
      <rPr>
        <b/>
        <sz val="9"/>
        <color theme="1"/>
        <rFont val="ＭＳ Ｐゴシック"/>
        <family val="3"/>
        <charset val="128"/>
        <scheme val="minor"/>
      </rPr>
      <t>⑤の価格≦２８万円の場合</t>
    </r>
    <r>
      <rPr>
        <sz val="9"/>
        <color theme="1"/>
        <rFont val="ＭＳ Ｐゴシック"/>
        <family val="2"/>
        <scheme val="minor"/>
      </rPr>
      <t>：</t>
    </r>
    <r>
      <rPr>
        <b/>
        <sz val="9"/>
        <color theme="1"/>
        <rFont val="ＭＳ Ｐゴシック"/>
        <family val="3"/>
        <charset val="128"/>
        <scheme val="minor"/>
      </rPr>
      <t>合格</t>
    </r>
    <r>
      <rPr>
        <sz val="9"/>
        <color theme="1"/>
        <rFont val="ＭＳ Ｐゴシック"/>
        <family val="2"/>
        <scheme val="minor"/>
      </rPr>
      <t xml:space="preserve">
「３．補助率、上限算定」の記載に移行。</t>
    </r>
    <rPh sb="2" eb="4">
      <t>カカク</t>
    </rPh>
    <rPh sb="7" eb="9">
      <t>マンエン</t>
    </rPh>
    <rPh sb="10" eb="12">
      <t>バアイ</t>
    </rPh>
    <rPh sb="13" eb="15">
      <t>ゴウカク</t>
    </rPh>
    <rPh sb="19" eb="21">
      <t>ホジョ</t>
    </rPh>
    <rPh sb="21" eb="22">
      <t>リツ</t>
    </rPh>
    <rPh sb="23" eb="25">
      <t>ジョウゲン</t>
    </rPh>
    <rPh sb="25" eb="27">
      <t>サンテイ</t>
    </rPh>
    <rPh sb="29" eb="31">
      <t>キサイ</t>
    </rPh>
    <rPh sb="32" eb="34">
      <t>イコウ</t>
    </rPh>
    <phoneticPr fontId="5"/>
  </si>
  <si>
    <t>⑦補助対象経費(=④－⑥）</t>
    <rPh sb="1" eb="3">
      <t>ホジョ</t>
    </rPh>
    <rPh sb="3" eb="5">
      <t>タイショウ</t>
    </rPh>
    <rPh sb="5" eb="7">
      <t>ケイヒ</t>
    </rPh>
    <phoneticPr fontId="5"/>
  </si>
  <si>
    <t>⑦　補助対象経費
（消費税抜きベース）</t>
    <rPh sb="2" eb="4">
      <t>ホジョ</t>
    </rPh>
    <rPh sb="4" eb="6">
      <t>タイショウ</t>
    </rPh>
    <rPh sb="6" eb="8">
      <t>ケイヒ</t>
    </rPh>
    <rPh sb="10" eb="13">
      <t>ショウヒゼイ</t>
    </rPh>
    <rPh sb="13" eb="14">
      <t>ヌ</t>
    </rPh>
    <phoneticPr fontId="5"/>
  </si>
  <si>
    <t>（１）　補助率、上限の算定</t>
    <phoneticPr fontId="5"/>
  </si>
  <si>
    <t>【補助率、上限の算定】</t>
    <rPh sb="1" eb="3">
      <t>ホジョ</t>
    </rPh>
    <rPh sb="3" eb="4">
      <t>リツ</t>
    </rPh>
    <rPh sb="5" eb="7">
      <t>ジョウゲン</t>
    </rPh>
    <rPh sb="8" eb="10">
      <t>サンテイ</t>
    </rPh>
    <phoneticPr fontId="5"/>
  </si>
  <si>
    <t>最終的に（８）補助金所要額合計欄で千円未満切り捨てとする。</t>
    <rPh sb="0" eb="3">
      <t>サイシュウテキ</t>
    </rPh>
    <rPh sb="7" eb="10">
      <t>ホジョキン</t>
    </rPh>
    <rPh sb="10" eb="12">
      <t>ショヨウ</t>
    </rPh>
    <rPh sb="12" eb="13">
      <t>ガク</t>
    </rPh>
    <rPh sb="13" eb="15">
      <t>ゴウケイ</t>
    </rPh>
    <rPh sb="15" eb="16">
      <t>ラン</t>
    </rPh>
    <rPh sb="17" eb="19">
      <t>センエン</t>
    </rPh>
    <rPh sb="19" eb="21">
      <t>ミマン</t>
    </rPh>
    <rPh sb="21" eb="22">
      <t>キ</t>
    </rPh>
    <rPh sb="23" eb="24">
      <t>ス</t>
    </rPh>
    <phoneticPr fontId="5"/>
  </si>
  <si>
    <t>（２）定額補助、定率補助扱いの判定、転記</t>
    <rPh sb="12" eb="13">
      <t>アツカ</t>
    </rPh>
    <rPh sb="15" eb="17">
      <t>ハンテイ</t>
    </rPh>
    <rPh sb="18" eb="20">
      <t>テンキ</t>
    </rPh>
    <phoneticPr fontId="5"/>
  </si>
  <si>
    <t>【留意事項】
太陽電池出力は、電池モジュールのJIS等に基づく公称最大電力の合計値と、パワーコンディショナー
の定格出力合計値の低い方で、kW単位の少数点以下を切捨てた値とする。</t>
    <rPh sb="1" eb="3">
      <t>リュウイ</t>
    </rPh>
    <rPh sb="3" eb="5">
      <t>ジコウ</t>
    </rPh>
    <rPh sb="56" eb="58">
      <t>テイカク</t>
    </rPh>
    <rPh sb="84" eb="85">
      <t>アタイ</t>
    </rPh>
    <phoneticPr fontId="5"/>
  </si>
  <si>
    <t>【システム価格の範囲内・範囲外算定表】　　　　　　　　　　　
　　（注）　見積書（添付提出のこと）に基づき記載、金額は消費税抜きベースで記載、間接工事費・値引き等は、各項目に
　　　　　　按分して記載のこと。　</t>
    <rPh sb="15" eb="17">
      <t>サンテイ</t>
    </rPh>
    <rPh sb="17" eb="18">
      <t>ヒョウ</t>
    </rPh>
    <rPh sb="34" eb="35">
      <t>チュウ</t>
    </rPh>
    <rPh sb="41" eb="43">
      <t>テンプ</t>
    </rPh>
    <rPh sb="43" eb="45">
      <t>テイシュツ</t>
    </rPh>
    <rPh sb="53" eb="55">
      <t>キサイ</t>
    </rPh>
    <rPh sb="56" eb="58">
      <t>キンガク</t>
    </rPh>
    <rPh sb="68" eb="70">
      <t>キサイ</t>
    </rPh>
    <rPh sb="71" eb="73">
      <t>カンセツ</t>
    </rPh>
    <rPh sb="73" eb="76">
      <t>コウジヒ</t>
    </rPh>
    <rPh sb="80" eb="81">
      <t>トウ</t>
    </rPh>
    <rPh sb="83" eb="84">
      <t>カク</t>
    </rPh>
    <rPh sb="98" eb="100">
      <t>キサイ</t>
    </rPh>
    <phoneticPr fontId="5"/>
  </si>
  <si>
    <t>　範囲内＊</t>
    <phoneticPr fontId="5"/>
  </si>
  <si>
    <t>a）ﾒｰｶｰ名、
仕様（型番等）</t>
    <rPh sb="12" eb="14">
      <t>カタバン</t>
    </rPh>
    <phoneticPr fontId="5"/>
  </si>
  <si>
    <t>　⑦の補助経費×1/３の算定額</t>
    <rPh sb="5" eb="7">
      <t>ケイヒ</t>
    </rPh>
    <rPh sb="12" eb="14">
      <t>サンテイ</t>
    </rPh>
    <rPh sb="14" eb="15">
      <t>ガク</t>
    </rPh>
    <phoneticPr fontId="5"/>
  </si>
  <si>
    <t>　③の太陽電池出力ｘ９万円/kWの算定額</t>
    <rPh sb="3" eb="5">
      <t>タイヨウ</t>
    </rPh>
    <rPh sb="5" eb="7">
      <t>デンチ</t>
    </rPh>
    <rPh sb="17" eb="19">
      <t>サンテイ</t>
    </rPh>
    <rPh sb="19" eb="20">
      <t>ガク</t>
    </rPh>
    <phoneticPr fontId="5"/>
  </si>
  <si>
    <r>
      <rPr>
        <b/>
        <sz val="10"/>
        <color theme="1"/>
        <rFont val="ＭＳ Ｐゴシック"/>
        <family val="3"/>
        <charset val="128"/>
        <scheme val="minor"/>
      </rPr>
      <t>⑩又は⑪</t>
    </r>
    <r>
      <rPr>
        <sz val="10"/>
        <color theme="1"/>
        <rFont val="ＭＳ Ｐゴシック"/>
        <family val="3"/>
        <charset val="128"/>
        <scheme val="minor"/>
      </rPr>
      <t>を別紙４　「経費内訳」の所定欄(8-1）、(8-2）に転記。</t>
    </r>
    <rPh sb="1" eb="2">
      <t>マタ</t>
    </rPh>
    <rPh sb="10" eb="12">
      <t>ケイヒ</t>
    </rPh>
    <rPh sb="12" eb="14">
      <t>ウチワケ</t>
    </rPh>
    <rPh sb="16" eb="18">
      <t>ショテイ</t>
    </rPh>
    <rPh sb="18" eb="19">
      <t>ラン</t>
    </rPh>
    <phoneticPr fontId="5"/>
  </si>
  <si>
    <r>
      <t>円　</t>
    </r>
    <r>
      <rPr>
        <b/>
        <sz val="10"/>
        <color theme="1"/>
        <rFont val="ＭＳ Ｐゴシック"/>
        <family val="3"/>
        <charset val="128"/>
        <scheme val="minor"/>
      </rPr>
      <t>⑩消費税抜き</t>
    </r>
    <rPh sb="3" eb="5">
      <t>ショウヒ</t>
    </rPh>
    <rPh sb="5" eb="6">
      <t>ゼイ</t>
    </rPh>
    <rPh sb="6" eb="7">
      <t>ヌ</t>
    </rPh>
    <phoneticPr fontId="5"/>
  </si>
  <si>
    <r>
      <t>円　</t>
    </r>
    <r>
      <rPr>
        <b/>
        <sz val="10"/>
        <color theme="1"/>
        <rFont val="ＭＳ Ｐゴシック"/>
        <family val="3"/>
        <charset val="128"/>
        <scheme val="minor"/>
      </rPr>
      <t>⑪消費税抜き</t>
    </r>
    <rPh sb="6" eb="7">
      <t>ヌ</t>
    </rPh>
    <phoneticPr fontId="5"/>
  </si>
  <si>
    <t>設計費(システムに係る補助対象分関連)</t>
    <rPh sb="9" eb="10">
      <t>カカワ</t>
    </rPh>
    <phoneticPr fontId="5"/>
  </si>
  <si>
    <t xml:space="preserve"> </t>
    <phoneticPr fontId="5"/>
  </si>
  <si>
    <t>－</t>
    <phoneticPr fontId="5"/>
  </si>
  <si>
    <t>注：上記算定表に記載の「システム価格の範囲」は、太陽光発電設備に係る設計費、設備費及び工事費であり、「電気事業者による再生可能エネルギー電気の調達に関する特別措置法施行規則（平成24年経済産業省令第46号）」第12条の規定に基づく年報報告における設置費用報告の構成に倣い記載されています。
　よって、後述の「３．補助率、上限算定」欄のベースとなる本補助金事業における補助対象経費の範囲と若干異なる点があります（＊の項目）が、その点ご了解ください。</t>
    <rPh sb="0" eb="1">
      <t>チュウ</t>
    </rPh>
    <rPh sb="2" eb="4">
      <t>ジョウキ</t>
    </rPh>
    <rPh sb="4" eb="6">
      <t>サンテイ</t>
    </rPh>
    <rPh sb="6" eb="7">
      <t>ヒョウ</t>
    </rPh>
    <rPh sb="150" eb="152">
      <t>コウジュツ</t>
    </rPh>
    <rPh sb="156" eb="158">
      <t>ホジョ</t>
    </rPh>
    <rPh sb="158" eb="159">
      <t>リツ</t>
    </rPh>
    <rPh sb="160" eb="162">
      <t>ジョウゲン</t>
    </rPh>
    <rPh sb="162" eb="164">
      <t>サンテイ</t>
    </rPh>
    <rPh sb="165" eb="166">
      <t>ラン</t>
    </rPh>
    <rPh sb="173" eb="174">
      <t>ホン</t>
    </rPh>
    <rPh sb="174" eb="177">
      <t>ホジョキン</t>
    </rPh>
    <rPh sb="177" eb="179">
      <t>ジギョウ</t>
    </rPh>
    <rPh sb="183" eb="185">
      <t>ホジョ</t>
    </rPh>
    <rPh sb="185" eb="187">
      <t>タイショウ</t>
    </rPh>
    <rPh sb="187" eb="189">
      <t>ケイヒ</t>
    </rPh>
    <rPh sb="190" eb="192">
      <t>ハンイ</t>
    </rPh>
    <rPh sb="193" eb="195">
      <t>ジャッカン</t>
    </rPh>
    <rPh sb="195" eb="196">
      <t>コト</t>
    </rPh>
    <rPh sb="198" eb="199">
      <t>テン</t>
    </rPh>
    <rPh sb="207" eb="209">
      <t>コウモク</t>
    </rPh>
    <rPh sb="214" eb="215">
      <t>テン</t>
    </rPh>
    <rPh sb="216" eb="218">
      <t>リョウカイ</t>
    </rPh>
    <phoneticPr fontId="5"/>
  </si>
  <si>
    <t>連絡先（氏名、電話番号）：</t>
    <rPh sb="0" eb="3">
      <t>レンラクサキ</t>
    </rPh>
    <rPh sb="4" eb="6">
      <t>シメイ</t>
    </rPh>
    <rPh sb="7" eb="9">
      <t>デンワ</t>
    </rPh>
    <rPh sb="9" eb="11">
      <t>バンゴウ</t>
    </rPh>
    <phoneticPr fontId="5"/>
  </si>
  <si>
    <r>
      <rPr>
        <sz val="10"/>
        <color theme="1"/>
        <rFont val="ＭＳ Ｐゴシック"/>
        <family val="3"/>
        <charset val="128"/>
        <scheme val="minor"/>
      </rPr>
      <t>【補助対象経費の算定】</t>
    </r>
    <r>
      <rPr>
        <sz val="9"/>
        <color theme="1"/>
        <rFont val="ＭＳ Ｐゴシック"/>
        <family val="2"/>
        <scheme val="minor"/>
      </rPr>
      <t xml:space="preserve">
④システム価格範囲内合計額(税抜ベース)の内、「見える化モニター関係」、「受変電設備」の費用については、
本補助金事業における補助対象経費外であるため、当該金額については、以下のとおり④から除く。</t>
    </r>
    <rPh sb="1" eb="3">
      <t>ホジョ</t>
    </rPh>
    <rPh sb="3" eb="5">
      <t>タイショウ</t>
    </rPh>
    <rPh sb="5" eb="7">
      <t>ケイヒ</t>
    </rPh>
    <rPh sb="8" eb="10">
      <t>サンテイ</t>
    </rPh>
    <rPh sb="33" eb="34">
      <t>ウチ</t>
    </rPh>
    <rPh sb="56" eb="58">
      <t>ヒヨウ</t>
    </rPh>
    <rPh sb="81" eb="82">
      <t>ガイ</t>
    </rPh>
    <rPh sb="88" eb="90">
      <t>トウガイ</t>
    </rPh>
    <rPh sb="90" eb="92">
      <t>キンガク</t>
    </rPh>
    <rPh sb="98" eb="100">
      <t>イカ</t>
    </rPh>
    <rPh sb="107" eb="108">
      <t>ノゾ</t>
    </rPh>
    <phoneticPr fontId="5"/>
  </si>
  <si>
    <t>⑥　システム価格範囲内合計額の内、「見える化モニター関係」、「受変電設備」 （算定表中の＊の項目）の合計金額</t>
    <rPh sb="6" eb="8">
      <t>カカク</t>
    </rPh>
    <rPh sb="8" eb="10">
      <t>ハンイ</t>
    </rPh>
    <rPh sb="10" eb="11">
      <t>ナイ</t>
    </rPh>
    <rPh sb="11" eb="13">
      <t>ゴウケイ</t>
    </rPh>
    <rPh sb="13" eb="14">
      <t>ガク</t>
    </rPh>
    <rPh sb="15" eb="16">
      <t>ウチ</t>
    </rPh>
    <rPh sb="18" eb="19">
      <t>ミ</t>
    </rPh>
    <rPh sb="21" eb="22">
      <t>カ</t>
    </rPh>
    <rPh sb="26" eb="28">
      <t>カンケイ</t>
    </rPh>
    <rPh sb="31" eb="34">
      <t>ジュヘンデン</t>
    </rPh>
    <rPh sb="34" eb="36">
      <t>セツビ</t>
    </rPh>
    <rPh sb="39" eb="41">
      <t>サンテイ</t>
    </rPh>
    <rPh sb="41" eb="43">
      <t>ヒョウチュウ</t>
    </rPh>
    <rPh sb="46" eb="48">
      <t>コウモク</t>
    </rPh>
    <rPh sb="50" eb="52">
      <t>ゴウケイ</t>
    </rPh>
    <rPh sb="52" eb="54">
      <t>キンガク</t>
    </rPh>
    <phoneticPr fontId="5"/>
  </si>
  <si>
    <t>作成日：</t>
    <phoneticPr fontId="5"/>
  </si>
  <si>
    <t>【申請者種別】</t>
    <rPh sb="1" eb="4">
      <t>シンセイシャ</t>
    </rPh>
    <rPh sb="4" eb="6">
      <t>シュベツ</t>
    </rPh>
    <phoneticPr fontId="5"/>
  </si>
  <si>
    <t>　⑧&gt;⑨の場合：定額補助扱い
　⑨(少数点以下切り捨て)の
　金額を右欄に記載</t>
    <rPh sb="5" eb="7">
      <t>バアイ</t>
    </rPh>
    <rPh sb="8" eb="10">
      <t>テイガク</t>
    </rPh>
    <rPh sb="10" eb="12">
      <t>ホジョ</t>
    </rPh>
    <rPh sb="12" eb="13">
      <t>アツカ</t>
    </rPh>
    <phoneticPr fontId="5"/>
  </si>
  <si>
    <t>　⑧≦⑨の場合：定率補助扱い
　⑧(少数点以下切り捨て)の
　金額を右欄に記載</t>
    <rPh sb="9" eb="10">
      <t>リツ</t>
    </rPh>
    <rPh sb="12" eb="13">
      <t>アツカ</t>
    </rPh>
    <rPh sb="31" eb="33">
      <t>キンガク</t>
    </rPh>
    <rPh sb="34" eb="35">
      <t>ミギ</t>
    </rPh>
    <rPh sb="35" eb="36">
      <t>ラン</t>
    </rPh>
    <rPh sb="37" eb="39">
      <t>キサイ</t>
    </rPh>
    <phoneticPr fontId="5"/>
  </si>
  <si>
    <r>
      <t>円　</t>
    </r>
    <r>
      <rPr>
        <b/>
        <sz val="10"/>
        <color theme="1"/>
        <rFont val="ＭＳ Ｐゴシック"/>
        <family val="3"/>
        <charset val="128"/>
        <scheme val="minor"/>
      </rPr>
      <t>⑨消費税抜き</t>
    </r>
    <rPh sb="3" eb="5">
      <t>ショウヒ</t>
    </rPh>
    <rPh sb="5" eb="6">
      <t>ゼイ</t>
    </rPh>
    <rPh sb="6" eb="7">
      <t>ヌ</t>
    </rPh>
    <phoneticPr fontId="5"/>
  </si>
  <si>
    <r>
      <t>円　</t>
    </r>
    <r>
      <rPr>
        <b/>
        <sz val="10"/>
        <color theme="1"/>
        <rFont val="ＭＳ Ｐゴシック"/>
        <family val="3"/>
        <charset val="128"/>
        <scheme val="minor"/>
      </rPr>
      <t>⑧消費税抜き</t>
    </r>
    <rPh sb="3" eb="5">
      <t>ショウヒ</t>
    </rPh>
    <rPh sb="5" eb="6">
      <t>ゼイ</t>
    </rPh>
    <rPh sb="6" eb="7">
      <t>ヌ</t>
    </rPh>
    <phoneticPr fontId="5"/>
  </si>
  <si>
    <t>　⑧≦⑨の場合：定率補助扱い
　⑧(少数点以下切り捨て)の
　金額を右欄に記載</t>
    <rPh sb="8" eb="10">
      <t>テイリツ</t>
    </rPh>
    <rPh sb="12" eb="13">
      <t>アツカ</t>
    </rPh>
    <rPh sb="31" eb="33">
      <t>キンガク</t>
    </rPh>
    <rPh sb="34" eb="35">
      <t>ミギ</t>
    </rPh>
    <rPh sb="35" eb="36">
      <t>ラン</t>
    </rPh>
    <rPh sb="37" eb="39">
      <t>キサイ</t>
    </rPh>
    <phoneticPr fontId="5"/>
  </si>
  <si>
    <t>　③の太陽電池出力ｘ8万円/kWの算定額</t>
    <rPh sb="3" eb="5">
      <t>タイヨウ</t>
    </rPh>
    <rPh sb="5" eb="7">
      <t>デンチ</t>
    </rPh>
    <rPh sb="17" eb="19">
      <t>サンテイ</t>
    </rPh>
    <rPh sb="19" eb="20">
      <t>ガク</t>
    </rPh>
    <phoneticPr fontId="5"/>
  </si>
  <si>
    <t>　⑦の補助対象経費×1/3の算定額</t>
    <rPh sb="5" eb="7">
      <t>タイショウ</t>
    </rPh>
    <rPh sb="7" eb="9">
      <t>ケイヒ</t>
    </rPh>
    <rPh sb="14" eb="16">
      <t>サンテイ</t>
    </rPh>
    <rPh sb="16" eb="17">
      <t>ガク</t>
    </rPh>
    <phoneticPr fontId="5"/>
  </si>
  <si>
    <t>（１）　補助率、上限の算定</t>
    <rPh sb="8" eb="10">
      <t>ジョウゲン</t>
    </rPh>
    <rPh sb="11" eb="13">
      <t>サンテイ</t>
    </rPh>
    <phoneticPr fontId="5"/>
  </si>
  <si>
    <r>
      <rPr>
        <b/>
        <sz val="9"/>
        <color theme="1"/>
        <rFont val="ＭＳ Ｐゴシック"/>
        <family val="3"/>
        <charset val="128"/>
        <scheme val="minor"/>
      </rPr>
      <t>⑤の価格&gt;２８万円の場合</t>
    </r>
    <r>
      <rPr>
        <sz val="9"/>
        <color theme="1"/>
        <rFont val="ＭＳ Ｐゴシック"/>
        <family val="2"/>
        <scheme val="minor"/>
      </rPr>
      <t>：</t>
    </r>
    <r>
      <rPr>
        <b/>
        <sz val="9"/>
        <color theme="1"/>
        <rFont val="ＭＳ Ｐゴシック"/>
        <family val="3"/>
        <charset val="128"/>
        <scheme val="minor"/>
      </rPr>
      <t>不合格</t>
    </r>
    <r>
      <rPr>
        <sz val="9"/>
        <color theme="1"/>
        <rFont val="ＭＳ Ｐゴシック"/>
        <family val="2"/>
        <scheme val="minor"/>
      </rPr>
      <t xml:space="preserve">
</t>
    </r>
    <r>
      <rPr>
        <b/>
        <sz val="9"/>
        <color theme="1"/>
        <rFont val="ＭＳ Ｐゴシック"/>
        <family val="3"/>
        <charset val="128"/>
        <scheme val="minor"/>
      </rPr>
      <t xml:space="preserve">（要件を満たさず補助対象外） 
 </t>
    </r>
    <r>
      <rPr>
        <b/>
        <sz val="9"/>
        <color rgb="FFFF0000"/>
        <rFont val="ＭＳ Ｐゴシック"/>
        <family val="3"/>
        <charset val="128"/>
        <scheme val="minor"/>
      </rPr>
      <t xml:space="preserve">   ⇒この時点で算定チェック終了</t>
    </r>
    <rPh sb="2" eb="4">
      <t>カカク</t>
    </rPh>
    <rPh sb="7" eb="9">
      <t>マンエン</t>
    </rPh>
    <rPh sb="10" eb="12">
      <t>バアイ</t>
    </rPh>
    <rPh sb="13" eb="16">
      <t>フゴウカク</t>
    </rPh>
    <rPh sb="18" eb="20">
      <t>ヨウケン</t>
    </rPh>
    <rPh sb="21" eb="22">
      <t>ミ</t>
    </rPh>
    <rPh sb="25" eb="27">
      <t>ホジョ</t>
    </rPh>
    <rPh sb="27" eb="30">
      <t>タイショウガイ</t>
    </rPh>
    <phoneticPr fontId="5"/>
  </si>
  <si>
    <t>中小企業等</t>
    <rPh sb="0" eb="2">
      <t>チュウショウ</t>
    </rPh>
    <rPh sb="2" eb="4">
      <t>キギョウ</t>
    </rPh>
    <rPh sb="4" eb="5">
      <t>トウ</t>
    </rPh>
    <phoneticPr fontId="5"/>
  </si>
  <si>
    <t>中小企業等以外の民間企業</t>
    <rPh sb="0" eb="2">
      <t>チュウショウ</t>
    </rPh>
    <rPh sb="2" eb="4">
      <t>キギョウ</t>
    </rPh>
    <rPh sb="4" eb="5">
      <t>トウ</t>
    </rPh>
    <rPh sb="5" eb="7">
      <t>イガイ</t>
    </rPh>
    <rPh sb="8" eb="10">
      <t>ミンカン</t>
    </rPh>
    <rPh sb="10" eb="12">
      <t>キギョウ</t>
    </rPh>
    <phoneticPr fontId="5"/>
  </si>
  <si>
    <t>下欄でプルダウンリストから選択</t>
    <rPh sb="0" eb="1">
      <t>シタ</t>
    </rPh>
    <rPh sb="1" eb="2">
      <t>ラン</t>
    </rPh>
    <rPh sb="13" eb="15">
      <t>センタク</t>
    </rPh>
    <phoneticPr fontId="5"/>
  </si>
  <si>
    <r>
      <t>　【</t>
    </r>
    <r>
      <rPr>
        <b/>
        <sz val="9"/>
        <color theme="1"/>
        <rFont val="ＭＳ Ｐゴシック"/>
        <family val="3"/>
        <charset val="128"/>
        <scheme val="minor"/>
      </rPr>
      <t>システム価格=④/③】
　</t>
    </r>
    <r>
      <rPr>
        <sz val="9"/>
        <color theme="1"/>
        <rFont val="ＭＳ Ｐゴシック"/>
        <family val="2"/>
        <scheme val="minor"/>
      </rPr>
      <t xml:space="preserve">単位出力当たりのシステム価格（円/kW)
</t>
    </r>
    <rPh sb="6" eb="8">
      <t>カカク</t>
    </rPh>
    <rPh sb="30" eb="31">
      <t>エン</t>
    </rPh>
    <phoneticPr fontId="5"/>
  </si>
  <si>
    <t>（注）記載すべき欄：</t>
    <rPh sb="1" eb="2">
      <t>チュウ</t>
    </rPh>
    <rPh sb="3" eb="5">
      <t>キサイ</t>
    </rPh>
    <rPh sb="8" eb="9">
      <t>ラン</t>
    </rPh>
    <phoneticPr fontId="5"/>
  </si>
  <si>
    <t>(1)</t>
    <phoneticPr fontId="5"/>
  </si>
  <si>
    <t>(2)</t>
    <phoneticPr fontId="5"/>
  </si>
  <si>
    <t xml:space="preserve">以下の点に留意して導入する太陽電池出力を算定し、所定の記載欄に記載する。     　 </t>
    <rPh sb="0" eb="2">
      <t>イカ</t>
    </rPh>
    <rPh sb="3" eb="4">
      <t>テン</t>
    </rPh>
    <rPh sb="5" eb="7">
      <t>リュウイ</t>
    </rPh>
    <rPh sb="9" eb="11">
      <t>ドウニュウ</t>
    </rPh>
    <rPh sb="13" eb="15">
      <t>タイヨウ</t>
    </rPh>
    <rPh sb="15" eb="17">
      <t>デンチ</t>
    </rPh>
    <rPh sb="17" eb="19">
      <t>シュツリョク</t>
    </rPh>
    <rPh sb="20" eb="22">
      <t>サンテイ</t>
    </rPh>
    <rPh sb="24" eb="26">
      <t>ショテイ</t>
    </rPh>
    <rPh sb="27" eb="29">
      <t>キサイ</t>
    </rPh>
    <rPh sb="29" eb="30">
      <t>ラン</t>
    </rPh>
    <rPh sb="31" eb="33">
      <t>キサイ</t>
    </rPh>
    <phoneticPr fontId="5"/>
  </si>
  <si>
    <t xml:space="preserve">　【システム価格判定】
　申請者が「中小企業等以外の民間企業」の
　場合、右記の要件を満たすかどうか判定
</t>
    <rPh sb="6" eb="8">
      <t>カカク</t>
    </rPh>
    <rPh sb="8" eb="10">
      <t>ハンテイ</t>
    </rPh>
    <rPh sb="13" eb="16">
      <t>シンセイシャ</t>
    </rPh>
    <rPh sb="34" eb="36">
      <t>バアイ</t>
    </rPh>
    <rPh sb="37" eb="39">
      <t>ウキ</t>
    </rPh>
    <rPh sb="40" eb="42">
      <t>ヨウケン</t>
    </rPh>
    <rPh sb="43" eb="44">
      <t>ミ</t>
    </rPh>
    <rPh sb="50" eb="52">
      <t>ハンテイ</t>
    </rPh>
    <phoneticPr fontId="5"/>
  </si>
  <si>
    <t>３－２．代表事業者が中小企業等の場合</t>
    <rPh sb="4" eb="6">
      <t>ダイヒョウ</t>
    </rPh>
    <rPh sb="6" eb="9">
      <t>ジギョウシャ</t>
    </rPh>
    <rPh sb="10" eb="12">
      <t>チュウショウ</t>
    </rPh>
    <rPh sb="12" eb="14">
      <t>キギョウ</t>
    </rPh>
    <rPh sb="14" eb="15">
      <t>トウ</t>
    </rPh>
    <rPh sb="16" eb="18">
      <t>バアイ</t>
    </rPh>
    <phoneticPr fontId="5"/>
  </si>
  <si>
    <t>３－１．（１）</t>
    <phoneticPr fontId="5"/>
  </si>
  <si>
    <t>３－１．（２）</t>
    <phoneticPr fontId="5"/>
  </si>
  <si>
    <t>３－２．（１）</t>
    <phoneticPr fontId="5"/>
  </si>
  <si>
    <t>３－２．（２）</t>
    <phoneticPr fontId="5"/>
  </si>
  <si>
    <t>３－１．（２）共同事業者が中小企業等の場合</t>
    <rPh sb="7" eb="9">
      <t>キョウドウ</t>
    </rPh>
    <rPh sb="9" eb="12">
      <t>ジギョウシャ</t>
    </rPh>
    <rPh sb="13" eb="15">
      <t>チュウショウ</t>
    </rPh>
    <rPh sb="15" eb="17">
      <t>キギョウ</t>
    </rPh>
    <rPh sb="17" eb="18">
      <t>トウ</t>
    </rPh>
    <phoneticPr fontId="5"/>
  </si>
  <si>
    <t>３－２．（２）共同事業差が中小企業等の場合</t>
    <rPh sb="7" eb="9">
      <t>キョウドウ</t>
    </rPh>
    <rPh sb="9" eb="11">
      <t>ジギョウ</t>
    </rPh>
    <rPh sb="11" eb="12">
      <t>サ</t>
    </rPh>
    <rPh sb="13" eb="15">
      <t>チュウショウ</t>
    </rPh>
    <rPh sb="15" eb="17">
      <t>キギョウ</t>
    </rPh>
    <rPh sb="17" eb="18">
      <t>トウ</t>
    </rPh>
    <phoneticPr fontId="5"/>
  </si>
  <si>
    <t>⇒</t>
    <phoneticPr fontId="5"/>
  </si>
  <si>
    <t>注：個々の工事費目によっては、補助対象外経費が含まれる場合があります。</t>
    <rPh sb="0" eb="1">
      <t>チュウ</t>
    </rPh>
    <rPh sb="2" eb="4">
      <t>ココ</t>
    </rPh>
    <rPh sb="5" eb="7">
      <t>コウジ</t>
    </rPh>
    <rPh sb="7" eb="9">
      <t>ヒモク</t>
    </rPh>
    <rPh sb="15" eb="17">
      <t>ホジョ</t>
    </rPh>
    <rPh sb="17" eb="20">
      <t>タイショウガイ</t>
    </rPh>
    <rPh sb="20" eb="22">
      <t>ケイヒ</t>
    </rPh>
    <rPh sb="23" eb="24">
      <t>フク</t>
    </rPh>
    <rPh sb="27" eb="29">
      <t>バアイ</t>
    </rPh>
    <phoneticPr fontId="5"/>
  </si>
  <si>
    <t>以下の３－１、３－２の算定ケースの内、申請者の該当する欄に算定をおこなう。</t>
    <rPh sb="0" eb="2">
      <t>イカ</t>
    </rPh>
    <rPh sb="11" eb="13">
      <t>サンテイ</t>
    </rPh>
    <rPh sb="17" eb="18">
      <t>ウチ</t>
    </rPh>
    <rPh sb="19" eb="22">
      <t>シンセイシャ</t>
    </rPh>
    <rPh sb="23" eb="25">
      <t>ガイトウ</t>
    </rPh>
    <rPh sb="27" eb="28">
      <t>ラン</t>
    </rPh>
    <rPh sb="29" eb="31">
      <t>サンテイ</t>
    </rPh>
    <phoneticPr fontId="5"/>
  </si>
  <si>
    <t>中小企業等以外の民間企業（大企業）</t>
    <rPh sb="0" eb="2">
      <t>チュウショウ</t>
    </rPh>
    <rPh sb="2" eb="4">
      <t>キギョウ</t>
    </rPh>
    <rPh sb="4" eb="5">
      <t>トウ</t>
    </rPh>
    <rPh sb="5" eb="7">
      <t>イガイ</t>
    </rPh>
    <rPh sb="8" eb="10">
      <t>ミンカン</t>
    </rPh>
    <rPh sb="10" eb="12">
      <t>キギョウ</t>
    </rPh>
    <rPh sb="13" eb="16">
      <t>ダイキギョウ</t>
    </rPh>
    <phoneticPr fontId="5"/>
  </si>
  <si>
    <t>３－１．（１）共同事業者が中小企業等以外の民間企業（大企業）の場合</t>
    <rPh sb="7" eb="9">
      <t>キョウドウ</t>
    </rPh>
    <rPh sb="9" eb="12">
      <t>ジギョウシャ</t>
    </rPh>
    <rPh sb="13" eb="15">
      <t>チュウショウ</t>
    </rPh>
    <rPh sb="15" eb="17">
      <t>キギョウ</t>
    </rPh>
    <rPh sb="17" eb="18">
      <t>トウ</t>
    </rPh>
    <rPh sb="18" eb="20">
      <t>イガイ</t>
    </rPh>
    <rPh sb="21" eb="23">
      <t>ミンカン</t>
    </rPh>
    <rPh sb="23" eb="25">
      <t>キギョウ</t>
    </rPh>
    <rPh sb="26" eb="29">
      <t>ダイキギョウ</t>
    </rPh>
    <rPh sb="31" eb="33">
      <t>バアイ</t>
    </rPh>
    <phoneticPr fontId="5"/>
  </si>
  <si>
    <t>３－２．（１）共同事業者が中小企業等以外の民間企業（大企業）の場合</t>
    <rPh sb="7" eb="9">
      <t>キョウドウ</t>
    </rPh>
    <rPh sb="9" eb="12">
      <t>ジギョウシャ</t>
    </rPh>
    <rPh sb="13" eb="15">
      <t>チュウショウ</t>
    </rPh>
    <rPh sb="15" eb="17">
      <t>キギョウ</t>
    </rPh>
    <rPh sb="17" eb="18">
      <t>トウ</t>
    </rPh>
    <rPh sb="18" eb="20">
      <t>イガイ</t>
    </rPh>
    <rPh sb="21" eb="23">
      <t>ミンカン</t>
    </rPh>
    <rPh sb="23" eb="25">
      <t>キギョウ</t>
    </rPh>
    <rPh sb="26" eb="29">
      <t>ダイキギョウ</t>
    </rPh>
    <rPh sb="31" eb="33">
      <t>バアイ</t>
    </rPh>
    <phoneticPr fontId="5"/>
  </si>
  <si>
    <t>　　　　　　　　　　　　　　　　　　　共同事業者
代表事業者</t>
    <rPh sb="19" eb="21">
      <t>キョウドウ</t>
    </rPh>
    <rPh sb="21" eb="24">
      <t>ジギョウシャ</t>
    </rPh>
    <phoneticPr fontId="5"/>
  </si>
  <si>
    <r>
      <t>３－１．代表事業者が中小企業等以外の民間企業（大企業）の場合
　　　　　（</t>
    </r>
    <r>
      <rPr>
        <b/>
        <sz val="10"/>
        <color rgb="FFFF0000"/>
        <rFont val="ＭＳ Ｐゴシック"/>
        <family val="3"/>
        <charset val="128"/>
        <scheme val="minor"/>
      </rPr>
      <t>ただし、「２．」の要件の合格者に限る</t>
    </r>
    <r>
      <rPr>
        <b/>
        <sz val="10"/>
        <color theme="1"/>
        <rFont val="ＭＳ Ｐゴシック"/>
        <family val="3"/>
        <charset val="128"/>
        <scheme val="minor"/>
      </rPr>
      <t>）</t>
    </r>
    <rPh sb="4" eb="6">
      <t>ダイヒョウ</t>
    </rPh>
    <rPh sb="6" eb="9">
      <t>ジギョウシャ</t>
    </rPh>
    <rPh sb="10" eb="12">
      <t>チュウショウ</t>
    </rPh>
    <rPh sb="12" eb="14">
      <t>キギョウ</t>
    </rPh>
    <rPh sb="14" eb="15">
      <t>トウ</t>
    </rPh>
    <rPh sb="15" eb="17">
      <t>イガイ</t>
    </rPh>
    <rPh sb="18" eb="20">
      <t>ミンカン</t>
    </rPh>
    <rPh sb="20" eb="22">
      <t>キギョウ</t>
    </rPh>
    <rPh sb="23" eb="26">
      <t>ダイキギョウ</t>
    </rPh>
    <rPh sb="28" eb="30">
      <t>バアイ</t>
    </rPh>
    <rPh sb="46" eb="48">
      <t>ヨウケン</t>
    </rPh>
    <rPh sb="49" eb="52">
      <t>ゴウカクシャ</t>
    </rPh>
    <rPh sb="53" eb="54">
      <t>カギ</t>
    </rPh>
    <phoneticPr fontId="5"/>
  </si>
  <si>
    <r>
      <t>代表事業者（設備所有者：</t>
    </r>
    <r>
      <rPr>
        <u/>
        <sz val="10"/>
        <color rgb="FFFF0000"/>
        <rFont val="ＭＳ Ｐゴシック"/>
        <family val="3"/>
        <charset val="128"/>
      </rPr>
      <t>リース会社</t>
    </r>
    <r>
      <rPr>
        <u/>
        <sz val="10"/>
        <color theme="1"/>
        <rFont val="ＭＳ Ｐゴシック"/>
        <family val="3"/>
        <charset val="128"/>
      </rPr>
      <t>）の種別　
(「中小企業等以外の民間企業（大企業）」、「中小企業等」を選択）</t>
    </r>
    <rPh sb="0" eb="2">
      <t>ダイヒョウ</t>
    </rPh>
    <rPh sb="2" eb="5">
      <t>ジギョウシャ</t>
    </rPh>
    <rPh sb="6" eb="8">
      <t>セツビ</t>
    </rPh>
    <rPh sb="8" eb="11">
      <t>ショユウシャ</t>
    </rPh>
    <rPh sb="15" eb="17">
      <t>カイシャ</t>
    </rPh>
    <rPh sb="38" eb="41">
      <t>ダイキギョウ</t>
    </rPh>
    <rPh sb="49" eb="50">
      <t>トウ</t>
    </rPh>
    <rPh sb="52" eb="54">
      <t>センタク</t>
    </rPh>
    <phoneticPr fontId="5"/>
  </si>
  <si>
    <r>
      <t>共同事業者（リース</t>
    </r>
    <r>
      <rPr>
        <u/>
        <sz val="10"/>
        <color rgb="FFFF0000"/>
        <rFont val="ＭＳ Ｐゴシック"/>
        <family val="3"/>
        <charset val="128"/>
      </rPr>
      <t>利用者</t>
    </r>
    <r>
      <rPr>
        <u/>
        <sz val="10"/>
        <color theme="1"/>
        <rFont val="ＭＳ Ｐゴシック"/>
        <family val="3"/>
        <charset val="128"/>
      </rPr>
      <t>）の種別
　(「中小企業等以外の民間企業（大企業）」、「中小企業等」を選択）</t>
    </r>
    <rPh sb="0" eb="2">
      <t>キョウドウ</t>
    </rPh>
    <rPh sb="2" eb="5">
      <t>ジギョウシャ</t>
    </rPh>
    <rPh sb="9" eb="12">
      <t>リヨウシャ</t>
    </rPh>
    <rPh sb="33" eb="36">
      <t>ダイキギョウ</t>
    </rPh>
    <rPh sb="44" eb="45">
      <t>トウ</t>
    </rPh>
    <rPh sb="47" eb="49">
      <t>センタク</t>
    </rPh>
    <phoneticPr fontId="5"/>
  </si>
  <si>
    <r>
      <rPr>
        <b/>
        <sz val="9"/>
        <rFont val="ＭＳ Ｐゴシック"/>
        <family val="3"/>
        <charset val="128"/>
        <scheme val="minor"/>
      </rPr>
      <t>【システム価格要件の判定】</t>
    </r>
    <r>
      <rPr>
        <b/>
        <sz val="9"/>
        <color rgb="FFFF0000"/>
        <rFont val="ＭＳ Ｐゴシック"/>
        <family val="3"/>
        <charset val="128"/>
        <scheme val="minor"/>
      </rPr>
      <t xml:space="preserve">
＊</t>
    </r>
    <r>
      <rPr>
        <b/>
        <u/>
        <sz val="9"/>
        <color rgb="FFFF0000"/>
        <rFont val="ＭＳ Ｐゴシック"/>
        <family val="3"/>
        <charset val="128"/>
        <scheme val="minor"/>
      </rPr>
      <t>代表申請者（リース会社）が「中小企業等以外の民間企業」</t>
    </r>
    <r>
      <rPr>
        <b/>
        <sz val="9"/>
        <color rgb="FFFF0000"/>
        <rFont val="ＭＳ Ｐゴシック"/>
        <family val="3"/>
        <charset val="128"/>
        <scheme val="minor"/>
      </rPr>
      <t>の場合　⇒上記③と④の数値から単位出力当たりの
　　　　　　　　　　　　　　　　　　　　　　　　　　　　　　　　　　　　　　　　　　　　　システム価格⑤を算出し、システム価格判定。
＊代表申請者（リース会社）が「中小企業等」の場合　⇒④を算定後、以下の⑤のチェックをパスして「３．補助率、上限算定」へ移行。
                                                　　　　　　　　　　　　　　　　　　　　　　　　　 　 (※⑤の欄は表示されません。）</t>
    </r>
    <rPh sb="15" eb="17">
      <t>ダイヒョウ</t>
    </rPh>
    <rPh sb="24" eb="26">
      <t>カイシャ</t>
    </rPh>
    <rPh sb="29" eb="31">
      <t>チュウショウ</t>
    </rPh>
    <rPh sb="31" eb="33">
      <t>キギョウ</t>
    </rPh>
    <rPh sb="33" eb="34">
      <t>トウ</t>
    </rPh>
    <rPh sb="34" eb="36">
      <t>イガイ</t>
    </rPh>
    <rPh sb="37" eb="39">
      <t>ミンカン</t>
    </rPh>
    <rPh sb="39" eb="41">
      <t>キギョウ</t>
    </rPh>
    <rPh sb="47" eb="49">
      <t>ジョウキ</t>
    </rPh>
    <rPh sb="53" eb="55">
      <t>スウチ</t>
    </rPh>
    <rPh sb="57" eb="59">
      <t>タンイ</t>
    </rPh>
    <rPh sb="59" eb="61">
      <t>シュツリョク</t>
    </rPh>
    <rPh sb="61" eb="62">
      <t>ア</t>
    </rPh>
    <rPh sb="115" eb="117">
      <t>カカク</t>
    </rPh>
    <rPh sb="119" eb="121">
      <t>サンシュツ</t>
    </rPh>
    <rPh sb="127" eb="129">
      <t>カカク</t>
    </rPh>
    <rPh sb="129" eb="131">
      <t>ハンテイ</t>
    </rPh>
    <rPh sb="134" eb="136">
      <t>ダイヒョウ</t>
    </rPh>
    <rPh sb="136" eb="139">
      <t>シンセイシャ</t>
    </rPh>
    <rPh sb="143" eb="145">
      <t>カイシャ</t>
    </rPh>
    <rPh sb="148" eb="150">
      <t>チュウショウ</t>
    </rPh>
    <rPh sb="150" eb="152">
      <t>キギョウ</t>
    </rPh>
    <rPh sb="152" eb="153">
      <t>トウ</t>
    </rPh>
    <rPh sb="155" eb="157">
      <t>バアイ</t>
    </rPh>
    <rPh sb="161" eb="163">
      <t>サンテイ</t>
    </rPh>
    <rPh sb="163" eb="164">
      <t>ゴ</t>
    </rPh>
    <rPh sb="165" eb="167">
      <t>イカ</t>
    </rPh>
    <rPh sb="182" eb="184">
      <t>ホジョ</t>
    </rPh>
    <rPh sb="184" eb="185">
      <t>リツ</t>
    </rPh>
    <rPh sb="186" eb="188">
      <t>ジョウゲン</t>
    </rPh>
    <rPh sb="188" eb="190">
      <t>サンテイ</t>
    </rPh>
    <rPh sb="192" eb="194">
      <t>イコウ</t>
    </rPh>
    <rPh sb="276" eb="277">
      <t>ラン</t>
    </rPh>
    <rPh sb="278" eb="280">
      <t>ヒョウジ</t>
    </rPh>
    <phoneticPr fontId="5"/>
  </si>
  <si>
    <t>※申請者は、すべての黄色の枠内について記載を行った上、本算定チェックシートを他の書類と一緒に提出すること。</t>
    <phoneticPr fontId="5"/>
  </si>
  <si>
    <r>
      <t>【太陽光発電設備「システム価格」、「補助率、上限」算定チェックシート</t>
    </r>
    <r>
      <rPr>
        <b/>
        <u/>
        <sz val="11"/>
        <color rgb="FFFF0000"/>
        <rFont val="ＭＳ Ｐゴシック"/>
        <family val="3"/>
        <charset val="128"/>
        <scheme val="minor"/>
      </rPr>
      <t>(第6号事業：リース有り用）</t>
    </r>
    <r>
      <rPr>
        <u/>
        <sz val="11"/>
        <color theme="1"/>
        <rFont val="ＭＳ Ｐゴシック"/>
        <family val="2"/>
        <scheme val="minor"/>
      </rPr>
      <t>】</t>
    </r>
    <r>
      <rPr>
        <b/>
        <u/>
        <sz val="11"/>
        <color rgb="FFFF0000"/>
        <rFont val="ＭＳ Ｐゴシック"/>
        <family val="3"/>
        <charset val="128"/>
        <scheme val="minor"/>
      </rPr>
      <t>改訂版2</t>
    </r>
    <rPh sb="18" eb="20">
      <t>ホジョ</t>
    </rPh>
    <rPh sb="20" eb="21">
      <t>リツ</t>
    </rPh>
    <rPh sb="22" eb="24">
      <t>ジョウゲン</t>
    </rPh>
    <rPh sb="25" eb="27">
      <t>サンテイ</t>
    </rPh>
    <rPh sb="35" eb="36">
      <t>ダイ</t>
    </rPh>
    <rPh sb="38" eb="40">
      <t>ジギョウ</t>
    </rPh>
    <rPh sb="44" eb="45">
      <t>アリ</t>
    </rPh>
    <rPh sb="46" eb="47">
      <t>ヨウ</t>
    </rPh>
    <rPh sb="49" eb="52">
      <t>カイテイバン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</si>
</sst>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_ "/>
    <numFmt numFmtId="177" formatCode="#,##0_ "/>
    <numFmt numFmtId="178" formatCode="0.0_ "/>
    <numFmt numFmtId="179" formatCode="0_ "/>
    <numFmt numFmtId="180" formatCode="0.0_ ;[Red]\-0.0\ "/>
  </numFmts>
  <fonts count="25" x14ac:knownFonts="1">
    <font>
      <sz val="11"/>
      <color theme="1"/>
      <name val="ＭＳ Ｐゴシック"/>
      <charset val="128"/>
      <scheme val="minor"/>
    </font>
    <font>
      <sz val="9"/>
      <color theme="1"/>
      <name val="ＭＳ Ｐゴシック"/>
      <family val="2"/>
      <scheme val="minor"/>
    </font>
    <font>
      <u/>
      <sz val="9"/>
      <color theme="1"/>
      <name val="ＭＳ Ｐゴシック"/>
      <family val="2"/>
      <scheme val="minor"/>
    </font>
    <font>
      <sz val="9"/>
      <name val="ＭＳ Ｐゴシック"/>
      <family val="2"/>
      <scheme val="minor"/>
    </font>
    <font>
      <sz val="9"/>
      <color theme="1"/>
      <name val="ＭＳ Ｐゴシック"/>
      <family val="3"/>
      <charset val="128"/>
    </font>
    <font>
      <sz val="6"/>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b/>
      <sz val="10"/>
      <color theme="1"/>
      <name val="ＭＳ Ｐゴシック"/>
      <family val="3"/>
      <charset val="128"/>
      <scheme val="minor"/>
    </font>
    <font>
      <sz val="9"/>
      <color rgb="FFFF0000"/>
      <name val="ＭＳ Ｐゴシック"/>
      <family val="3"/>
      <charset val="128"/>
      <scheme val="minor"/>
    </font>
    <font>
      <u/>
      <sz val="11"/>
      <color theme="1"/>
      <name val="ＭＳ Ｐゴシック"/>
      <family val="2"/>
      <scheme val="minor"/>
    </font>
    <font>
      <u/>
      <sz val="12"/>
      <color theme="1"/>
      <name val="ＭＳ Ｐゴシック"/>
      <family val="2"/>
      <scheme val="minor"/>
    </font>
    <font>
      <sz val="11"/>
      <color theme="1"/>
      <name val="ＭＳ Ｐゴシック"/>
      <family val="3"/>
      <charset val="128"/>
      <scheme val="minor"/>
    </font>
    <font>
      <b/>
      <sz val="9"/>
      <color theme="1"/>
      <name val="ＭＳ Ｐゴシック"/>
      <family val="3"/>
      <charset val="128"/>
      <scheme val="minor"/>
    </font>
    <font>
      <b/>
      <u/>
      <sz val="9"/>
      <color theme="1"/>
      <name val="ＭＳ Ｐゴシック"/>
      <family val="3"/>
      <charset val="128"/>
      <scheme val="minor"/>
    </font>
    <font>
      <b/>
      <u/>
      <sz val="11"/>
      <color rgb="FFFF0000"/>
      <name val="ＭＳ Ｐゴシック"/>
      <family val="3"/>
      <charset val="128"/>
      <scheme val="minor"/>
    </font>
    <font>
      <b/>
      <sz val="12"/>
      <color theme="1"/>
      <name val="ＭＳ Ｐゴシック"/>
      <family val="3"/>
      <charset val="128"/>
      <scheme val="minor"/>
    </font>
    <font>
      <b/>
      <sz val="9"/>
      <color rgb="FFFF0000"/>
      <name val="ＭＳ Ｐゴシック"/>
      <family val="3"/>
      <charset val="128"/>
      <scheme val="minor"/>
    </font>
    <font>
      <b/>
      <sz val="10"/>
      <color rgb="FFFF0000"/>
      <name val="ＭＳ Ｐゴシック"/>
      <family val="3"/>
      <charset val="128"/>
      <scheme val="minor"/>
    </font>
    <font>
      <u/>
      <sz val="10"/>
      <color theme="1"/>
      <name val="ＭＳ Ｐゴシック"/>
      <family val="3"/>
      <charset val="128"/>
    </font>
    <font>
      <b/>
      <sz val="9"/>
      <name val="ＭＳ Ｐゴシック"/>
      <family val="3"/>
      <charset val="128"/>
      <scheme val="minor"/>
    </font>
    <font>
      <b/>
      <u/>
      <sz val="9"/>
      <color rgb="FFFF0000"/>
      <name val="ＭＳ Ｐゴシック"/>
      <family val="3"/>
      <charset val="128"/>
      <scheme val="minor"/>
    </font>
    <font>
      <u/>
      <sz val="10"/>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5">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s>
  <cellStyleXfs count="3">
    <xf numFmtId="0" fontId="0" fillId="0" borderId="0">
      <alignment vertical="center"/>
    </xf>
    <xf numFmtId="38" fontId="14" fillId="0" borderId="0" applyFont="0" applyFill="0" applyBorder="0" applyAlignment="0" applyProtection="0">
      <alignment vertical="center"/>
    </xf>
    <xf numFmtId="0" fontId="14" fillId="0" borderId="0">
      <alignment vertical="center"/>
    </xf>
  </cellStyleXfs>
  <cellXfs count="142">
    <xf numFmtId="0" fontId="0" fillId="0" borderId="0" xfId="0">
      <alignment vertical="center"/>
    </xf>
    <xf numFmtId="0" fontId="1" fillId="0" borderId="0" xfId="0" applyFont="1" applyProtection="1">
      <alignment vertical="center"/>
    </xf>
    <xf numFmtId="0" fontId="1" fillId="0" borderId="0" xfId="0" applyFont="1" applyBorder="1" applyProtection="1">
      <alignment vertical="center"/>
    </xf>
    <xf numFmtId="0" fontId="0" fillId="3" borderId="0" xfId="0" applyFill="1" applyProtection="1">
      <alignment vertical="center"/>
    </xf>
    <xf numFmtId="0" fontId="14" fillId="0" borderId="0" xfId="2">
      <alignment vertical="center"/>
    </xf>
    <xf numFmtId="0" fontId="7" fillId="0" borderId="0" xfId="2" applyFont="1">
      <alignment vertical="center"/>
    </xf>
    <xf numFmtId="0" fontId="1" fillId="0" borderId="0" xfId="2" applyFont="1">
      <alignment vertical="center"/>
    </xf>
    <xf numFmtId="0" fontId="9" fillId="0" borderId="0" xfId="2" applyFont="1">
      <alignment vertical="center"/>
    </xf>
    <xf numFmtId="0" fontId="8" fillId="0" borderId="0" xfId="2" applyFont="1">
      <alignment vertical="center"/>
    </xf>
    <xf numFmtId="176" fontId="9" fillId="0" borderId="0" xfId="2" applyNumberFormat="1" applyFont="1">
      <alignment vertical="center"/>
    </xf>
    <xf numFmtId="178" fontId="7" fillId="0" borderId="0" xfId="2" applyNumberFormat="1" applyFont="1">
      <alignment vertical="center"/>
    </xf>
    <xf numFmtId="177" fontId="9" fillId="0" borderId="8" xfId="2" applyNumberFormat="1" applyFont="1" applyBorder="1" applyAlignment="1">
      <alignment horizontal="right" vertical="center"/>
    </xf>
    <xf numFmtId="0" fontId="9" fillId="0" borderId="3" xfId="2" applyFont="1" applyBorder="1" applyAlignment="1">
      <alignment vertical="center" wrapText="1"/>
    </xf>
    <xf numFmtId="0" fontId="9" fillId="0" borderId="0" xfId="2" applyNumberFormat="1" applyFont="1" applyBorder="1" applyAlignment="1">
      <alignment horizontal="right" vertical="center"/>
    </xf>
    <xf numFmtId="0" fontId="9" fillId="0" borderId="0" xfId="2" applyFont="1" applyBorder="1">
      <alignment vertical="center"/>
    </xf>
    <xf numFmtId="177" fontId="9" fillId="3" borderId="5" xfId="2" applyNumberFormat="1" applyFont="1" applyFill="1" applyBorder="1" applyAlignment="1">
      <alignment horizontal="right" vertical="center"/>
    </xf>
    <xf numFmtId="0" fontId="9" fillId="0" borderId="3" xfId="2" applyFont="1" applyBorder="1">
      <alignment vertical="center"/>
    </xf>
    <xf numFmtId="0" fontId="9" fillId="0" borderId="3" xfId="2" applyFont="1" applyFill="1" applyBorder="1" applyAlignment="1">
      <alignment horizontal="left" vertical="center"/>
    </xf>
    <xf numFmtId="49" fontId="9" fillId="0" borderId="0" xfId="2" applyNumberFormat="1" applyFont="1" applyAlignment="1">
      <alignment horizontal="left" vertical="center"/>
    </xf>
    <xf numFmtId="0" fontId="10" fillId="0" borderId="0" xfId="2" applyFont="1">
      <alignment vertical="center"/>
    </xf>
    <xf numFmtId="178" fontId="9" fillId="0" borderId="0" xfId="2" applyNumberFormat="1" applyFont="1">
      <alignment vertical="center"/>
    </xf>
    <xf numFmtId="176" fontId="7" fillId="0" borderId="0" xfId="2" applyNumberFormat="1" applyFont="1">
      <alignment vertical="center"/>
    </xf>
    <xf numFmtId="0" fontId="10" fillId="0" borderId="0" xfId="2" applyFont="1" applyBorder="1">
      <alignment vertical="center"/>
    </xf>
    <xf numFmtId="177" fontId="10" fillId="0" borderId="8" xfId="2" applyNumberFormat="1" applyFont="1" applyBorder="1" applyAlignment="1">
      <alignment horizontal="right" vertical="center"/>
    </xf>
    <xf numFmtId="0" fontId="10" fillId="0" borderId="3" xfId="2" applyFont="1" applyBorder="1">
      <alignment vertical="center"/>
    </xf>
    <xf numFmtId="0" fontId="16" fillId="0" borderId="0" xfId="2" applyFont="1">
      <alignment vertical="center"/>
    </xf>
    <xf numFmtId="0" fontId="14" fillId="0" borderId="0" xfId="2" applyBorder="1" applyAlignment="1">
      <alignment horizontal="left" vertical="top" wrapText="1"/>
    </xf>
    <xf numFmtId="176" fontId="7" fillId="0" borderId="0" xfId="2" applyNumberFormat="1" applyFont="1" applyBorder="1" applyAlignment="1">
      <alignment horizontal="left" vertical="top" wrapText="1"/>
    </xf>
    <xf numFmtId="0" fontId="1" fillId="0" borderId="0" xfId="2" applyFont="1" applyAlignment="1">
      <alignment horizontal="left" vertical="top" wrapText="1"/>
    </xf>
    <xf numFmtId="0" fontId="7" fillId="0" borderId="0" xfId="2" applyFont="1" applyAlignment="1">
      <alignment vertical="center" wrapText="1"/>
    </xf>
    <xf numFmtId="178" fontId="15" fillId="0" borderId="0" xfId="2" applyNumberFormat="1" applyFont="1">
      <alignment vertical="center"/>
    </xf>
    <xf numFmtId="176" fontId="1" fillId="0" borderId="0" xfId="2" applyNumberFormat="1" applyFont="1" applyBorder="1">
      <alignment vertical="center"/>
    </xf>
    <xf numFmtId="0" fontId="1" fillId="0" borderId="0" xfId="2" applyNumberFormat="1" applyFont="1" applyBorder="1" applyAlignment="1">
      <alignment horizontal="right" vertical="center"/>
    </xf>
    <xf numFmtId="0" fontId="1" fillId="0" borderId="0" xfId="2" applyNumberFormat="1" applyFont="1" applyAlignment="1">
      <alignment horizontal="left" vertical="top" wrapText="1"/>
    </xf>
    <xf numFmtId="0" fontId="1" fillId="0" borderId="0" xfId="2" applyFont="1" applyAlignment="1">
      <alignment horizontal="left" vertical="center"/>
    </xf>
    <xf numFmtId="177" fontId="1" fillId="0" borderId="8" xfId="2" applyNumberFormat="1" applyFont="1" applyBorder="1">
      <alignment vertical="center"/>
    </xf>
    <xf numFmtId="0" fontId="7" fillId="0" borderId="0" xfId="2" applyFont="1" applyBorder="1">
      <alignment vertical="center"/>
    </xf>
    <xf numFmtId="178" fontId="15" fillId="0" borderId="0" xfId="2" applyNumberFormat="1" applyFont="1" applyBorder="1">
      <alignment vertical="center"/>
    </xf>
    <xf numFmtId="0" fontId="1" fillId="0" borderId="0" xfId="2" applyFont="1" applyBorder="1">
      <alignment vertical="center"/>
    </xf>
    <xf numFmtId="0" fontId="15" fillId="0" borderId="0" xfId="2" applyFont="1" applyBorder="1">
      <alignment vertical="center"/>
    </xf>
    <xf numFmtId="0" fontId="11" fillId="0" borderId="7" xfId="2" applyFont="1" applyBorder="1" applyAlignment="1">
      <alignment horizontal="center" vertical="center" wrapText="1"/>
    </xf>
    <xf numFmtId="0" fontId="7" fillId="0" borderId="7" xfId="2" applyFont="1" applyBorder="1">
      <alignment vertical="center"/>
    </xf>
    <xf numFmtId="0" fontId="1" fillId="0" borderId="7" xfId="2" applyFont="1" applyBorder="1">
      <alignment vertical="center"/>
    </xf>
    <xf numFmtId="0" fontId="14" fillId="0" borderId="7" xfId="2" applyBorder="1" applyAlignment="1">
      <alignment horizontal="left" vertical="top" wrapText="1"/>
    </xf>
    <xf numFmtId="177" fontId="1" fillId="2" borderId="5" xfId="2" applyNumberFormat="1" applyFont="1" applyFill="1" applyBorder="1" applyProtection="1">
      <alignment vertical="center"/>
      <protection locked="0"/>
    </xf>
    <xf numFmtId="0" fontId="1" fillId="2" borderId="5" xfId="2" applyFont="1" applyFill="1" applyBorder="1" applyProtection="1">
      <alignment vertical="center"/>
      <protection locked="0"/>
    </xf>
    <xf numFmtId="0" fontId="1" fillId="0" borderId="5" xfId="2" applyFont="1" applyBorder="1" applyAlignment="1">
      <alignment horizontal="left" vertical="top" wrapText="1"/>
    </xf>
    <xf numFmtId="0" fontId="3" fillId="0" borderId="5" xfId="2" applyFont="1" applyBorder="1" applyAlignment="1">
      <alignment horizontal="left" vertical="top" wrapText="1"/>
    </xf>
    <xf numFmtId="0" fontId="6" fillId="0" borderId="5" xfId="2" applyFont="1" applyBorder="1" applyAlignment="1">
      <alignment horizontal="left" vertical="top" wrapText="1"/>
    </xf>
    <xf numFmtId="0" fontId="14" fillId="0" borderId="5" xfId="2" quotePrefix="1" applyFont="1" applyFill="1" applyBorder="1" applyAlignment="1">
      <alignment horizontal="center" vertical="top"/>
    </xf>
    <xf numFmtId="0" fontId="1" fillId="0" borderId="6" xfId="2" applyNumberFormat="1" applyFont="1" applyBorder="1" applyAlignment="1">
      <alignment vertical="center"/>
    </xf>
    <xf numFmtId="0" fontId="1" fillId="0" borderId="5" xfId="2" applyFont="1" applyBorder="1" applyAlignment="1">
      <alignment vertical="center" wrapText="1"/>
    </xf>
    <xf numFmtId="0" fontId="1" fillId="0" borderId="5" xfId="2" applyFont="1" applyBorder="1" applyAlignment="1">
      <alignment horizontal="center" vertical="center" wrapText="1"/>
    </xf>
    <xf numFmtId="0" fontId="14" fillId="0" borderId="0" xfId="2" applyFont="1">
      <alignment vertical="center"/>
    </xf>
    <xf numFmtId="0" fontId="7" fillId="0" borderId="0" xfId="2" applyFont="1" applyAlignment="1">
      <alignment horizontal="center" vertical="center"/>
    </xf>
    <xf numFmtId="0" fontId="7" fillId="0" borderId="0" xfId="2" applyFont="1" applyBorder="1" applyAlignment="1">
      <alignment horizontal="left" vertical="center"/>
    </xf>
    <xf numFmtId="0" fontId="2" fillId="0" borderId="0" xfId="2" applyFont="1">
      <alignment vertical="center"/>
    </xf>
    <xf numFmtId="0" fontId="1" fillId="0" borderId="0" xfId="2" applyFont="1" applyAlignment="1">
      <alignment horizontal="center" vertical="center"/>
    </xf>
    <xf numFmtId="0" fontId="1" fillId="0" borderId="0" xfId="2" applyFont="1" applyBorder="1" applyAlignment="1">
      <alignment horizontal="left" vertical="center"/>
    </xf>
    <xf numFmtId="0" fontId="7" fillId="0" borderId="0" xfId="2" applyFont="1" applyBorder="1" applyAlignment="1">
      <alignment horizontal="center" vertical="center"/>
    </xf>
    <xf numFmtId="178" fontId="1" fillId="0" borderId="0" xfId="2" applyNumberFormat="1" applyFont="1" applyFill="1" applyBorder="1" applyAlignment="1">
      <alignment horizontal="center" vertical="center"/>
    </xf>
    <xf numFmtId="0" fontId="14" fillId="0" borderId="0" xfId="2" applyBorder="1" applyAlignment="1">
      <alignment vertical="center"/>
    </xf>
    <xf numFmtId="0" fontId="15" fillId="0" borderId="0" xfId="2" applyFont="1">
      <alignment vertical="center"/>
    </xf>
    <xf numFmtId="0" fontId="7" fillId="0" borderId="8" xfId="2" applyFont="1" applyBorder="1" applyAlignment="1">
      <alignment horizontal="center" vertical="center"/>
    </xf>
    <xf numFmtId="180" fontId="1" fillId="0" borderId="8" xfId="2" applyNumberFormat="1" applyFont="1" applyFill="1" applyBorder="1" applyAlignment="1">
      <alignment horizontal="center" vertical="center"/>
    </xf>
    <xf numFmtId="0" fontId="7" fillId="0" borderId="6" xfId="2" applyFont="1" applyBorder="1" applyAlignment="1">
      <alignment horizontal="center" vertical="center"/>
    </xf>
    <xf numFmtId="180" fontId="1" fillId="2" borderId="6" xfId="2" applyNumberFormat="1" applyFont="1" applyFill="1" applyBorder="1" applyAlignment="1" applyProtection="1">
      <alignment horizontal="center" vertical="center"/>
      <protection locked="0"/>
    </xf>
    <xf numFmtId="0" fontId="7" fillId="0" borderId="5" xfId="2" applyFont="1" applyBorder="1" applyAlignment="1">
      <alignment horizontal="center" vertical="center"/>
    </xf>
    <xf numFmtId="180" fontId="1" fillId="2" borderId="5" xfId="2" applyNumberFormat="1" applyFont="1" applyFill="1" applyBorder="1" applyAlignment="1" applyProtection="1">
      <alignment horizontal="center" vertical="center"/>
      <protection locked="0"/>
    </xf>
    <xf numFmtId="0" fontId="14" fillId="0" borderId="0" xfId="2" applyProtection="1">
      <alignment vertical="center"/>
    </xf>
    <xf numFmtId="0" fontId="14" fillId="0" borderId="5" xfId="2" applyBorder="1" applyProtection="1">
      <alignment vertical="center"/>
    </xf>
    <xf numFmtId="0" fontId="2" fillId="0" borderId="0" xfId="2" applyFont="1" applyBorder="1">
      <alignment vertical="center"/>
    </xf>
    <xf numFmtId="179" fontId="9" fillId="3" borderId="0" xfId="2" applyNumberFormat="1" applyFont="1" applyFill="1" applyAlignment="1" applyProtection="1">
      <alignment horizontal="right" vertical="center"/>
    </xf>
    <xf numFmtId="0" fontId="14" fillId="3" borderId="0" xfId="2" applyFill="1" applyProtection="1">
      <alignment vertical="center"/>
    </xf>
    <xf numFmtId="0" fontId="7" fillId="0" borderId="0" xfId="2" applyFont="1" applyProtection="1">
      <alignment vertical="center"/>
    </xf>
    <xf numFmtId="0" fontId="1" fillId="0" borderId="0" xfId="2" applyFont="1" applyProtection="1">
      <alignment vertical="center"/>
    </xf>
    <xf numFmtId="0" fontId="2" fillId="0" borderId="0" xfId="2" applyFont="1" applyProtection="1">
      <alignment vertical="center"/>
    </xf>
    <xf numFmtId="0" fontId="9" fillId="3" borderId="0" xfId="2" applyFont="1" applyFill="1" applyProtection="1">
      <alignment vertical="center"/>
    </xf>
    <xf numFmtId="0" fontId="14" fillId="3" borderId="0" xfId="2" applyFont="1" applyFill="1" applyProtection="1">
      <alignment vertical="center"/>
    </xf>
    <xf numFmtId="0" fontId="10" fillId="0" borderId="0" xfId="2" applyFont="1" applyBorder="1" applyProtection="1">
      <alignment vertical="center"/>
    </xf>
    <xf numFmtId="0" fontId="1" fillId="2" borderId="2" xfId="2" applyFont="1" applyFill="1" applyBorder="1" applyProtection="1">
      <alignment vertical="center"/>
      <protection locked="0"/>
    </xf>
    <xf numFmtId="0" fontId="1" fillId="2" borderId="1" xfId="2" applyFont="1" applyFill="1" applyBorder="1" applyProtection="1">
      <alignment vertical="center"/>
      <protection locked="0"/>
    </xf>
    <xf numFmtId="0" fontId="13" fillId="0" borderId="0" xfId="2" applyFont="1">
      <alignment vertical="center"/>
    </xf>
    <xf numFmtId="0" fontId="12" fillId="0" borderId="0" xfId="2" applyFont="1">
      <alignment vertical="center"/>
    </xf>
    <xf numFmtId="0" fontId="19" fillId="0" borderId="0" xfId="0" applyFont="1" applyAlignment="1" applyProtection="1">
      <alignment horizontal="left" vertical="top" wrapText="1"/>
    </xf>
    <xf numFmtId="0" fontId="1" fillId="0" borderId="5" xfId="2" applyFont="1" applyBorder="1" applyAlignment="1">
      <alignment vertical="center"/>
    </xf>
    <xf numFmtId="0" fontId="14" fillId="0" borderId="0" xfId="2" applyAlignment="1">
      <alignment horizontal="left" vertical="top" wrapText="1"/>
    </xf>
    <xf numFmtId="0" fontId="7" fillId="0" borderId="0" xfId="2" applyFont="1" applyAlignment="1">
      <alignment horizontal="left" vertical="top" wrapText="1"/>
    </xf>
    <xf numFmtId="0" fontId="0" fillId="0" borderId="0" xfId="0" applyAlignment="1">
      <alignment vertical="center"/>
    </xf>
    <xf numFmtId="0" fontId="0" fillId="2" borderId="0" xfId="0" applyFill="1" applyProtection="1">
      <alignment vertical="center"/>
    </xf>
    <xf numFmtId="0" fontId="1" fillId="0" borderId="0" xfId="2" quotePrefix="1" applyFont="1" applyAlignment="1" applyProtection="1">
      <alignment horizontal="right" vertical="center"/>
    </xf>
    <xf numFmtId="0" fontId="7" fillId="0" borderId="0" xfId="2" quotePrefix="1" applyFont="1" applyAlignment="1" applyProtection="1">
      <alignment horizontal="right" vertical="center"/>
    </xf>
    <xf numFmtId="0" fontId="1" fillId="2" borderId="1" xfId="2" applyFont="1" applyFill="1" applyBorder="1">
      <alignment vertical="center"/>
    </xf>
    <xf numFmtId="0" fontId="1" fillId="2" borderId="2" xfId="2" applyFont="1" applyFill="1" applyBorder="1">
      <alignment vertical="center"/>
    </xf>
    <xf numFmtId="0" fontId="7" fillId="3" borderId="0" xfId="2" applyFont="1" applyFill="1">
      <alignment vertical="center"/>
    </xf>
    <xf numFmtId="177" fontId="1" fillId="0" borderId="0" xfId="2" applyNumberFormat="1" applyFont="1" applyBorder="1">
      <alignment vertical="center"/>
    </xf>
    <xf numFmtId="0" fontId="9" fillId="3" borderId="5" xfId="2" applyFont="1" applyFill="1" applyBorder="1" applyProtection="1">
      <alignment vertical="center"/>
    </xf>
    <xf numFmtId="0" fontId="14" fillId="3" borderId="5" xfId="2" applyFont="1" applyFill="1" applyBorder="1" applyProtection="1">
      <alignment vertical="center"/>
    </xf>
    <xf numFmtId="0" fontId="8" fillId="0" borderId="5" xfId="2" quotePrefix="1" applyFont="1" applyBorder="1" applyAlignment="1">
      <alignment horizontal="center" vertical="center"/>
    </xf>
    <xf numFmtId="56" fontId="9" fillId="0" borderId="5" xfId="2" quotePrefix="1" applyNumberFormat="1" applyFont="1" applyBorder="1" applyAlignment="1">
      <alignment horizontal="center" vertical="center"/>
    </xf>
    <xf numFmtId="0" fontId="9" fillId="0" borderId="5" xfId="2" quotePrefix="1" applyFont="1" applyBorder="1" applyAlignment="1">
      <alignment horizontal="center" vertical="center"/>
    </xf>
    <xf numFmtId="0" fontId="14" fillId="3" borderId="5" xfId="2" applyFont="1" applyFill="1" applyBorder="1" applyAlignment="1" applyProtection="1">
      <alignment horizontal="center" vertical="center" wrapText="1"/>
    </xf>
    <xf numFmtId="0" fontId="9" fillId="3" borderId="5" xfId="2" applyFont="1" applyFill="1" applyBorder="1" applyAlignment="1" applyProtection="1">
      <alignment horizontal="center" vertical="center"/>
    </xf>
    <xf numFmtId="0" fontId="9" fillId="0" borderId="5" xfId="2" applyFont="1" applyBorder="1" applyAlignment="1">
      <alignment vertical="center" wrapText="1"/>
    </xf>
    <xf numFmtId="0" fontId="1" fillId="0" borderId="0" xfId="2" applyFont="1" applyAlignment="1" applyProtection="1">
      <alignment horizontal="center" vertical="center"/>
    </xf>
    <xf numFmtId="0" fontId="1" fillId="0" borderId="0" xfId="0" applyFont="1" applyAlignment="1" applyProtection="1">
      <alignment horizontal="right" vertical="center"/>
    </xf>
    <xf numFmtId="0" fontId="1" fillId="0" borderId="3" xfId="2" applyFont="1" applyBorder="1" applyAlignment="1">
      <alignment horizontal="left" vertical="center"/>
    </xf>
    <xf numFmtId="0" fontId="14" fillId="0" borderId="4" xfId="2" applyBorder="1" applyAlignment="1">
      <alignment vertical="center"/>
    </xf>
    <xf numFmtId="0" fontId="21" fillId="0" borderId="0" xfId="2" applyFont="1" applyAlignment="1" applyProtection="1">
      <alignment horizontal="left" vertical="center" wrapText="1"/>
    </xf>
    <xf numFmtId="0" fontId="9" fillId="0" borderId="0" xfId="2" applyFont="1" applyAlignment="1">
      <alignment horizontal="left" vertical="center" wrapText="1"/>
    </xf>
    <xf numFmtId="0" fontId="10" fillId="2" borderId="9" xfId="2" applyFont="1" applyFill="1" applyBorder="1" applyAlignment="1" applyProtection="1">
      <alignment horizontal="center" vertical="center"/>
      <protection locked="0"/>
    </xf>
    <xf numFmtId="0" fontId="10" fillId="2" borderId="11" xfId="2" applyFont="1" applyFill="1" applyBorder="1" applyAlignment="1" applyProtection="1">
      <alignment vertical="center"/>
      <protection locked="0"/>
    </xf>
    <xf numFmtId="0" fontId="7" fillId="0" borderId="14" xfId="0" applyFont="1" applyBorder="1" applyAlignment="1" applyProtection="1">
      <alignment horizontal="center" vertical="center"/>
    </xf>
    <xf numFmtId="0" fontId="1" fillId="0" borderId="0" xfId="2" applyFont="1" applyBorder="1" applyAlignment="1">
      <alignment horizontal="left" vertical="top" wrapText="1"/>
    </xf>
    <xf numFmtId="0" fontId="14" fillId="0" borderId="0" xfId="2" applyAlignment="1">
      <alignment horizontal="left" vertical="top"/>
    </xf>
    <xf numFmtId="0" fontId="7" fillId="0" borderId="3" xfId="2" applyFont="1" applyBorder="1" applyAlignment="1">
      <alignment horizontal="left" vertical="center"/>
    </xf>
    <xf numFmtId="0" fontId="14" fillId="0" borderId="2" xfId="2" applyBorder="1" applyAlignment="1">
      <alignment vertical="center"/>
    </xf>
    <xf numFmtId="0" fontId="7" fillId="0" borderId="0" xfId="2" applyFont="1" applyAlignment="1">
      <alignment horizontal="left" vertical="top" wrapText="1"/>
    </xf>
    <xf numFmtId="0" fontId="14" fillId="0" borderId="0" xfId="2" applyAlignment="1">
      <alignment horizontal="left" vertical="top" wrapText="1"/>
    </xf>
    <xf numFmtId="0" fontId="4" fillId="0" borderId="1" xfId="2" applyFont="1" applyBorder="1" applyAlignment="1">
      <alignment vertical="top" wrapText="1"/>
    </xf>
    <xf numFmtId="0" fontId="14" fillId="0" borderId="1" xfId="2" applyBorder="1" applyAlignment="1">
      <alignment vertical="top" wrapText="1"/>
    </xf>
    <xf numFmtId="0" fontId="3" fillId="0" borderId="3" xfId="2" applyFont="1" applyBorder="1" applyAlignment="1">
      <alignment vertical="center" wrapText="1"/>
    </xf>
    <xf numFmtId="0" fontId="14" fillId="0" borderId="4" xfId="2" applyBorder="1" applyAlignment="1">
      <alignment vertical="center" wrapText="1"/>
    </xf>
    <xf numFmtId="0" fontId="7" fillId="0" borderId="3" xfId="2" applyFont="1" applyBorder="1" applyAlignment="1">
      <alignment horizontal="center" vertical="center" wrapText="1"/>
    </xf>
    <xf numFmtId="0" fontId="7" fillId="0" borderId="4" xfId="2" applyFont="1" applyBorder="1" applyAlignment="1">
      <alignment vertical="center"/>
    </xf>
    <xf numFmtId="0" fontId="1" fillId="0" borderId="5" xfId="2" applyFont="1" applyBorder="1" applyAlignment="1">
      <alignment vertical="center"/>
    </xf>
    <xf numFmtId="0" fontId="14" fillId="0" borderId="5" xfId="2" applyBorder="1" applyAlignment="1">
      <alignment vertical="center"/>
    </xf>
    <xf numFmtId="0" fontId="18" fillId="0" borderId="6" xfId="2" applyFont="1" applyBorder="1" applyAlignment="1" applyProtection="1">
      <alignment horizontal="center" vertical="center"/>
      <protection hidden="1"/>
    </xf>
    <xf numFmtId="0" fontId="18" fillId="0" borderId="13" xfId="2" applyFont="1" applyBorder="1" applyAlignment="1" applyProtection="1">
      <alignment horizontal="center" vertical="center"/>
      <protection hidden="1"/>
    </xf>
    <xf numFmtId="176" fontId="7" fillId="0" borderId="9" xfId="2" applyNumberFormat="1" applyFont="1" applyBorder="1" applyAlignment="1">
      <alignment horizontal="left" vertical="top" wrapText="1"/>
    </xf>
    <xf numFmtId="0" fontId="14" fillId="0" borderId="10" xfId="2" applyBorder="1" applyAlignment="1">
      <alignment horizontal="left" vertical="top" wrapText="1"/>
    </xf>
    <xf numFmtId="0" fontId="14" fillId="0" borderId="11" xfId="2" applyBorder="1" applyAlignment="1">
      <alignment horizontal="left" vertical="top" wrapText="1"/>
    </xf>
    <xf numFmtId="0" fontId="11" fillId="0" borderId="3" xfId="2" applyFont="1" applyBorder="1" applyAlignment="1">
      <alignment horizontal="center" vertical="center"/>
    </xf>
    <xf numFmtId="0" fontId="10" fillId="0" borderId="0" xfId="2" applyFont="1" applyAlignment="1">
      <alignment vertical="center" wrapText="1"/>
    </xf>
    <xf numFmtId="0" fontId="0" fillId="0" borderId="0" xfId="0" applyAlignment="1">
      <alignment vertical="center" wrapText="1"/>
    </xf>
    <xf numFmtId="0" fontId="9" fillId="0" borderId="3" xfId="2" applyFont="1" applyBorder="1" applyAlignment="1">
      <alignment horizontal="left" vertical="top" wrapText="1"/>
    </xf>
    <xf numFmtId="177" fontId="10" fillId="3" borderId="6" xfId="2" applyNumberFormat="1" applyFont="1" applyFill="1" applyBorder="1" applyAlignment="1" applyProtection="1">
      <alignment horizontal="right" vertical="center" wrapText="1"/>
      <protection locked="0"/>
    </xf>
    <xf numFmtId="177" fontId="9" fillId="3" borderId="12" xfId="2" applyNumberFormat="1" applyFont="1" applyFill="1" applyBorder="1" applyAlignment="1" applyProtection="1">
      <alignment horizontal="right" vertical="center" wrapText="1"/>
      <protection locked="0"/>
    </xf>
    <xf numFmtId="176" fontId="15" fillId="0" borderId="0" xfId="2" applyNumberFormat="1" applyFont="1" applyAlignment="1">
      <alignment horizontal="left" vertical="top" wrapText="1"/>
    </xf>
    <xf numFmtId="0" fontId="19" fillId="0" borderId="0" xfId="0" applyFont="1" applyAlignment="1" applyProtection="1">
      <alignment horizontal="left" vertical="top" wrapText="1"/>
    </xf>
    <xf numFmtId="0" fontId="0" fillId="0" borderId="0" xfId="0" applyAlignment="1">
      <alignment vertical="center"/>
    </xf>
    <xf numFmtId="0" fontId="15" fillId="0" borderId="0" xfId="2" applyFont="1" applyAlignment="1">
      <alignment horizontal="left" vertical="top" wrapText="1"/>
    </xf>
  </cellXfs>
  <cellStyles count="3">
    <cellStyle name="桁区切り 2" xfId="1"/>
    <cellStyle name="標準" xfId="0" builtinId="0"/>
    <cellStyle name="標準 2" xfId="2"/>
  </cellStyles>
  <dxfs count="11">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9"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s>
  <tableStyles count="0" defaultTableStyle="TableStyleMedium2"/>
  <colors>
    <mruColors>
      <color rgb="FFFF93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3465</xdr:colOff>
      <xdr:row>50</xdr:row>
      <xdr:rowOff>2598</xdr:rowOff>
    </xdr:from>
    <xdr:to>
      <xdr:col>6</xdr:col>
      <xdr:colOff>770659</xdr:colOff>
      <xdr:row>56</xdr:row>
      <xdr:rowOff>60613</xdr:rowOff>
    </xdr:to>
    <xdr:sp macro="" textlink="">
      <xdr:nvSpPr>
        <xdr:cNvPr id="2" name="正方形/長方形 1">
          <a:extLst>
            <a:ext uri="{FF2B5EF4-FFF2-40B4-BE49-F238E27FC236}">
              <a16:creationId xmlns:a16="http://schemas.microsoft.com/office/drawing/2014/main" xmlns="" id="{00000000-0008-0000-0200-000002000000}"/>
            </a:ext>
          </a:extLst>
        </xdr:cNvPr>
        <xdr:cNvSpPr/>
      </xdr:nvSpPr>
      <xdr:spPr>
        <a:xfrm>
          <a:off x="782783" y="10584007"/>
          <a:ext cx="7495308" cy="2326697"/>
        </a:xfrm>
        <a:prstGeom prst="rect">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65</xdr:row>
      <xdr:rowOff>8659</xdr:rowOff>
    </xdr:from>
    <xdr:to>
      <xdr:col>2</xdr:col>
      <xdr:colOff>17318</xdr:colOff>
      <xdr:row>65</xdr:row>
      <xdr:rowOff>329046</xdr:rowOff>
    </xdr:to>
    <xdr:cxnSp macro="">
      <xdr:nvCxnSpPr>
        <xdr:cNvPr id="4" name="直線コネクタ 3">
          <a:extLst>
            <a:ext uri="{FF2B5EF4-FFF2-40B4-BE49-F238E27FC236}">
              <a16:creationId xmlns:a16="http://schemas.microsoft.com/office/drawing/2014/main" xmlns="" id="{00000000-0008-0000-0200-000004000000}"/>
            </a:ext>
          </a:extLst>
        </xdr:cNvPr>
        <xdr:cNvCxnSpPr/>
      </xdr:nvCxnSpPr>
      <xdr:spPr>
        <a:xfrm>
          <a:off x="779318" y="15473795"/>
          <a:ext cx="2667000" cy="32038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28"/>
  <sheetViews>
    <sheetView showZeros="0" tabSelected="1" zoomScale="110" zoomScaleNormal="110" workbookViewId="0">
      <selection activeCell="C77" sqref="C77"/>
    </sheetView>
  </sheetViews>
  <sheetFormatPr defaultColWidth="9" defaultRowHeight="13.5" x14ac:dyDescent="0.15"/>
  <cols>
    <col min="1" max="1" width="10.25" style="6" customWidth="1"/>
    <col min="2" max="2" width="34.75" style="6" customWidth="1"/>
    <col min="3" max="3" width="15.875" style="6" customWidth="1"/>
    <col min="4" max="4" width="15" style="6" customWidth="1"/>
    <col min="5" max="5" width="4.25" style="6" customWidth="1"/>
    <col min="6" max="6" width="18.375" style="6" customWidth="1"/>
    <col min="7" max="7" width="10.25" style="5" customWidth="1"/>
    <col min="8" max="8" width="4.5" style="5" customWidth="1"/>
    <col min="9" max="9" width="3" style="4" hidden="1" customWidth="1"/>
    <col min="10" max="11" width="9" style="4" hidden="1" customWidth="1"/>
    <col min="12" max="16384" width="9" style="4"/>
  </cols>
  <sheetData>
    <row r="1" spans="1:11" x14ac:dyDescent="0.15">
      <c r="A1" s="6" t="s">
        <v>36</v>
      </c>
      <c r="F1" s="81" t="s">
        <v>71</v>
      </c>
    </row>
    <row r="2" spans="1:11" x14ac:dyDescent="0.15">
      <c r="F2" s="38"/>
    </row>
    <row r="3" spans="1:11" x14ac:dyDescent="0.15">
      <c r="B3" s="83" t="s">
        <v>110</v>
      </c>
      <c r="C3" s="53"/>
      <c r="D3" s="53"/>
      <c r="E3" s="53"/>
      <c r="F3" s="53"/>
      <c r="G3" s="6"/>
      <c r="H3" s="6"/>
    </row>
    <row r="4" spans="1:11" ht="14.25" x14ac:dyDescent="0.15">
      <c r="B4" s="82"/>
    </row>
    <row r="5" spans="1:11" x14ac:dyDescent="0.15">
      <c r="A5" s="81" t="s">
        <v>0</v>
      </c>
      <c r="B5" s="81" t="s">
        <v>65</v>
      </c>
      <c r="C5" s="92"/>
      <c r="F5" s="105" t="s">
        <v>86</v>
      </c>
      <c r="G5" s="89"/>
    </row>
    <row r="6" spans="1:11" ht="13.5" customHeight="1" x14ac:dyDescent="0.15">
      <c r="A6" s="80" t="s">
        <v>68</v>
      </c>
      <c r="B6" s="80"/>
      <c r="C6" s="93"/>
    </row>
    <row r="7" spans="1:11" x14ac:dyDescent="0.15">
      <c r="A7" s="71"/>
      <c r="B7" s="38"/>
    </row>
    <row r="8" spans="1:11" x14ac:dyDescent="0.15">
      <c r="A8" s="2" t="s">
        <v>109</v>
      </c>
      <c r="C8" s="5"/>
      <c r="D8" s="5"/>
      <c r="E8" s="5"/>
    </row>
    <row r="9" spans="1:11" x14ac:dyDescent="0.15">
      <c r="A9" s="71"/>
      <c r="B9" s="38"/>
      <c r="C9" s="5"/>
      <c r="D9" s="5"/>
      <c r="E9" s="5"/>
      <c r="F9" s="1"/>
      <c r="G9" s="3"/>
    </row>
    <row r="10" spans="1:11" s="69" customFormat="1" ht="14.25" thickBot="1" x14ac:dyDescent="0.2">
      <c r="A10" s="76"/>
      <c r="B10" s="79" t="s">
        <v>72</v>
      </c>
      <c r="C10" s="74"/>
      <c r="D10" s="74"/>
      <c r="E10" s="74"/>
      <c r="F10" s="112" t="s">
        <v>84</v>
      </c>
      <c r="G10" s="112"/>
      <c r="H10" s="74"/>
      <c r="I10" s="69">
        <v>1</v>
      </c>
      <c r="J10" s="78" t="s">
        <v>83</v>
      </c>
      <c r="K10" s="72"/>
    </row>
    <row r="11" spans="1:11" s="69" customFormat="1" ht="27.75" customHeight="1" thickBot="1" x14ac:dyDescent="0.2">
      <c r="A11" s="90" t="s">
        <v>87</v>
      </c>
      <c r="B11" s="108" t="s">
        <v>106</v>
      </c>
      <c r="C11" s="109"/>
      <c r="D11" s="109"/>
      <c r="E11" s="104" t="s">
        <v>98</v>
      </c>
      <c r="F11" s="110"/>
      <c r="G11" s="111"/>
      <c r="H11" s="61"/>
      <c r="I11" s="69">
        <v>2</v>
      </c>
      <c r="J11" s="77" t="s">
        <v>82</v>
      </c>
      <c r="K11" s="72"/>
    </row>
    <row r="12" spans="1:11" s="69" customFormat="1" ht="14.25" thickBot="1" x14ac:dyDescent="0.2">
      <c r="E12" s="75"/>
      <c r="F12" s="112" t="s">
        <v>84</v>
      </c>
      <c r="G12" s="112"/>
      <c r="H12" s="74"/>
      <c r="J12" s="73"/>
      <c r="K12" s="70" t="str">
        <f>IF(F11="中小企業等以外の民間企業",1,IF(F11="中小企業等",2,""))</f>
        <v/>
      </c>
    </row>
    <row r="13" spans="1:11" s="69" customFormat="1" ht="30" customHeight="1" thickBot="1" x14ac:dyDescent="0.2">
      <c r="A13" s="91" t="s">
        <v>88</v>
      </c>
      <c r="B13" s="108" t="s">
        <v>107</v>
      </c>
      <c r="C13" s="109"/>
      <c r="D13" s="109"/>
      <c r="E13" s="104" t="s">
        <v>98</v>
      </c>
      <c r="F13" s="110"/>
      <c r="G13" s="111"/>
      <c r="H13" s="61"/>
      <c r="J13" s="77"/>
      <c r="K13" s="72"/>
    </row>
    <row r="14" spans="1:11" ht="9" customHeight="1" x14ac:dyDescent="0.15">
      <c r="A14" s="56"/>
      <c r="B14" s="71"/>
      <c r="K14" s="70" t="str">
        <f>IF(F13="中小企業等以外の民間企業",1,IF(F13="中小企業等",2,""))</f>
        <v/>
      </c>
    </row>
    <row r="15" spans="1:11" x14ac:dyDescent="0.15">
      <c r="A15" s="25" t="s">
        <v>37</v>
      </c>
      <c r="B15" s="25"/>
      <c r="J15" s="69"/>
    </row>
    <row r="16" spans="1:11" x14ac:dyDescent="0.15">
      <c r="A16" s="56"/>
      <c r="B16" s="6" t="s">
        <v>89</v>
      </c>
      <c r="C16" s="5"/>
      <c r="D16" s="5"/>
      <c r="E16" s="94"/>
    </row>
    <row r="17" spans="1:9" ht="34.5" customHeight="1" x14ac:dyDescent="0.15">
      <c r="A17" s="56"/>
      <c r="B17" s="113" t="s">
        <v>55</v>
      </c>
      <c r="C17" s="114"/>
      <c r="D17" s="114"/>
      <c r="E17" s="114"/>
      <c r="F17" s="114"/>
    </row>
    <row r="18" spans="1:9" ht="12" customHeight="1" x14ac:dyDescent="0.15">
      <c r="A18" s="56"/>
      <c r="B18" s="86"/>
      <c r="D18" s="57" t="s">
        <v>38</v>
      </c>
      <c r="E18" s="87"/>
    </row>
    <row r="19" spans="1:9" ht="13.5" customHeight="1" x14ac:dyDescent="0.15">
      <c r="A19" s="56"/>
      <c r="B19" s="106" t="s">
        <v>1</v>
      </c>
      <c r="C19" s="107"/>
      <c r="D19" s="68"/>
      <c r="E19" s="67" t="s">
        <v>2</v>
      </c>
      <c r="F19" s="6" t="s">
        <v>3</v>
      </c>
    </row>
    <row r="20" spans="1:9" ht="13.5" customHeight="1" thickBot="1" x14ac:dyDescent="0.2">
      <c r="A20" s="56"/>
      <c r="B20" s="106" t="s">
        <v>4</v>
      </c>
      <c r="C20" s="107"/>
      <c r="D20" s="66"/>
      <c r="E20" s="65" t="s">
        <v>2</v>
      </c>
      <c r="F20" s="6" t="s">
        <v>5</v>
      </c>
    </row>
    <row r="21" spans="1:9" ht="15.75" customHeight="1" thickBot="1" x14ac:dyDescent="0.2">
      <c r="A21" s="56"/>
      <c r="B21" s="115" t="s">
        <v>39</v>
      </c>
      <c r="C21" s="116"/>
      <c r="D21" s="64">
        <f>IF(AND(ISBLANK(D19),ISBLANK(D20)),0,ROUNDDOWN(MIN(D19:D20),0))</f>
        <v>0</v>
      </c>
      <c r="E21" s="63" t="s">
        <v>2</v>
      </c>
      <c r="F21" s="62" t="s">
        <v>6</v>
      </c>
    </row>
    <row r="22" spans="1:9" ht="9" customHeight="1" x14ac:dyDescent="0.15">
      <c r="A22" s="56"/>
      <c r="B22" s="58"/>
      <c r="C22" s="61"/>
      <c r="D22" s="60"/>
      <c r="E22" s="59"/>
    </row>
    <row r="23" spans="1:9" x14ac:dyDescent="0.15">
      <c r="A23" s="25" t="s">
        <v>42</v>
      </c>
      <c r="B23" s="25"/>
      <c r="C23" s="58"/>
      <c r="D23" s="57" t="s">
        <v>7</v>
      </c>
      <c r="E23" s="54"/>
    </row>
    <row r="24" spans="1:9" ht="13.5" customHeight="1" x14ac:dyDescent="0.15">
      <c r="A24" s="56"/>
      <c r="B24" s="117" t="s">
        <v>47</v>
      </c>
      <c r="C24" s="118"/>
      <c r="D24" s="118"/>
      <c r="E24" s="118"/>
      <c r="F24" s="118"/>
    </row>
    <row r="25" spans="1:9" x14ac:dyDescent="0.15">
      <c r="A25" s="56"/>
      <c r="B25" s="6" t="s">
        <v>43</v>
      </c>
      <c r="C25" s="55"/>
      <c r="D25" s="54"/>
      <c r="E25" s="54"/>
      <c r="F25" s="5"/>
      <c r="I25" s="53"/>
    </row>
    <row r="26" spans="1:9" x14ac:dyDescent="0.15">
      <c r="A26" s="56"/>
      <c r="B26" s="6" t="s">
        <v>41</v>
      </c>
      <c r="C26" s="55"/>
      <c r="D26" s="54"/>
      <c r="E26" s="54"/>
      <c r="F26" s="5"/>
      <c r="I26" s="53"/>
    </row>
    <row r="27" spans="1:9" x14ac:dyDescent="0.15">
      <c r="A27" s="56"/>
      <c r="C27" s="55"/>
      <c r="D27" s="54"/>
      <c r="E27" s="54"/>
      <c r="F27" s="5"/>
      <c r="I27" s="53"/>
    </row>
    <row r="28" spans="1:9" ht="39.75" customHeight="1" x14ac:dyDescent="0.15">
      <c r="A28" s="119" t="s">
        <v>56</v>
      </c>
      <c r="B28" s="120"/>
      <c r="C28" s="120"/>
      <c r="D28" s="120"/>
      <c r="E28" s="120"/>
      <c r="F28" s="120"/>
    </row>
    <row r="29" spans="1:9" ht="39" customHeight="1" x14ac:dyDescent="0.15">
      <c r="A29" s="52" t="s">
        <v>8</v>
      </c>
      <c r="B29" s="52" t="s">
        <v>9</v>
      </c>
      <c r="C29" s="51" t="s">
        <v>58</v>
      </c>
      <c r="D29" s="51" t="s">
        <v>40</v>
      </c>
      <c r="E29" s="121" t="s">
        <v>35</v>
      </c>
      <c r="F29" s="122"/>
    </row>
    <row r="30" spans="1:9" ht="15.95" customHeight="1" x14ac:dyDescent="0.15">
      <c r="A30" s="50" t="s">
        <v>10</v>
      </c>
      <c r="B30" s="46" t="s">
        <v>64</v>
      </c>
      <c r="C30" s="49" t="s">
        <v>66</v>
      </c>
      <c r="D30" s="44"/>
      <c r="E30" s="123" t="s">
        <v>11</v>
      </c>
      <c r="F30" s="124"/>
    </row>
    <row r="31" spans="1:9" x14ac:dyDescent="0.15">
      <c r="A31" s="125" t="s">
        <v>12</v>
      </c>
      <c r="B31" s="46" t="s">
        <v>31</v>
      </c>
      <c r="C31" s="45"/>
      <c r="D31" s="44"/>
      <c r="E31" s="123" t="s">
        <v>11</v>
      </c>
      <c r="F31" s="124"/>
    </row>
    <row r="32" spans="1:9" x14ac:dyDescent="0.15">
      <c r="A32" s="125"/>
      <c r="B32" s="46" t="s">
        <v>46</v>
      </c>
      <c r="C32" s="45"/>
      <c r="D32" s="44"/>
      <c r="E32" s="123" t="s">
        <v>11</v>
      </c>
      <c r="F32" s="124"/>
    </row>
    <row r="33" spans="1:11" s="5" customFormat="1" x14ac:dyDescent="0.15">
      <c r="A33" s="125"/>
      <c r="B33" s="47" t="s">
        <v>13</v>
      </c>
      <c r="C33" s="45"/>
      <c r="D33" s="44"/>
      <c r="E33" s="123" t="s">
        <v>11</v>
      </c>
      <c r="F33" s="124"/>
      <c r="I33" s="4"/>
      <c r="J33" s="4"/>
      <c r="K33" s="4"/>
    </row>
    <row r="34" spans="1:11" s="5" customFormat="1" x14ac:dyDescent="0.15">
      <c r="A34" s="125"/>
      <c r="B34" s="48" t="s">
        <v>30</v>
      </c>
      <c r="C34" s="45"/>
      <c r="D34" s="44"/>
      <c r="E34" s="123" t="s">
        <v>57</v>
      </c>
      <c r="F34" s="124"/>
      <c r="I34" s="4"/>
      <c r="J34" s="4"/>
      <c r="K34" s="4"/>
    </row>
    <row r="35" spans="1:11" s="5" customFormat="1" x14ac:dyDescent="0.15">
      <c r="A35" s="125"/>
      <c r="B35" s="47" t="s">
        <v>14</v>
      </c>
      <c r="C35" s="45"/>
      <c r="D35" s="44"/>
      <c r="E35" s="123" t="s">
        <v>11</v>
      </c>
      <c r="F35" s="124"/>
      <c r="I35" s="4"/>
      <c r="J35" s="4"/>
      <c r="K35" s="4"/>
    </row>
    <row r="36" spans="1:11" s="5" customFormat="1" x14ac:dyDescent="0.15">
      <c r="A36" s="125"/>
      <c r="B36" s="47" t="s">
        <v>15</v>
      </c>
      <c r="C36" s="45"/>
      <c r="D36" s="44"/>
      <c r="E36" s="123" t="s">
        <v>11</v>
      </c>
      <c r="F36" s="124"/>
      <c r="I36" s="4"/>
      <c r="J36" s="4"/>
      <c r="K36" s="4"/>
    </row>
    <row r="37" spans="1:11" s="5" customFormat="1" x14ac:dyDescent="0.15">
      <c r="A37" s="125"/>
      <c r="B37" s="47" t="s">
        <v>16</v>
      </c>
      <c r="C37" s="45"/>
      <c r="D37" s="44"/>
      <c r="E37" s="123" t="s">
        <v>57</v>
      </c>
      <c r="F37" s="124"/>
      <c r="I37" s="4"/>
      <c r="J37" s="4"/>
      <c r="K37" s="4"/>
    </row>
    <row r="38" spans="1:11" s="5" customFormat="1" x14ac:dyDescent="0.15">
      <c r="A38" s="125"/>
      <c r="B38" s="46" t="s">
        <v>17</v>
      </c>
      <c r="C38" s="45"/>
      <c r="D38" s="44"/>
      <c r="E38" s="123" t="s">
        <v>11</v>
      </c>
      <c r="F38" s="124"/>
      <c r="I38" s="4"/>
      <c r="J38" s="4"/>
      <c r="K38" s="4"/>
    </row>
    <row r="39" spans="1:11" s="5" customFormat="1" x14ac:dyDescent="0.15">
      <c r="A39" s="125" t="s">
        <v>20</v>
      </c>
      <c r="B39" s="46" t="s">
        <v>21</v>
      </c>
      <c r="C39" s="45"/>
      <c r="D39" s="44"/>
      <c r="E39" s="123" t="s">
        <v>11</v>
      </c>
      <c r="F39" s="124"/>
      <c r="I39" s="4"/>
      <c r="J39" s="4"/>
      <c r="K39" s="4"/>
    </row>
    <row r="40" spans="1:11" s="5" customFormat="1" x14ac:dyDescent="0.15">
      <c r="A40" s="126"/>
      <c r="B40" s="46" t="s">
        <v>22</v>
      </c>
      <c r="C40" s="45"/>
      <c r="D40" s="44"/>
      <c r="E40" s="123" t="s">
        <v>11</v>
      </c>
      <c r="F40" s="124"/>
      <c r="I40" s="4"/>
      <c r="J40" s="4"/>
      <c r="K40" s="4"/>
    </row>
    <row r="41" spans="1:11" s="5" customFormat="1" x14ac:dyDescent="0.15">
      <c r="A41" s="126"/>
      <c r="B41" s="46" t="s">
        <v>23</v>
      </c>
      <c r="C41" s="45"/>
      <c r="D41" s="44"/>
      <c r="E41" s="123" t="s">
        <v>11</v>
      </c>
      <c r="F41" s="124"/>
      <c r="I41" s="4"/>
      <c r="J41" s="4"/>
      <c r="K41" s="4"/>
    </row>
    <row r="42" spans="1:11" s="5" customFormat="1" x14ac:dyDescent="0.15">
      <c r="A42" s="85" t="s">
        <v>18</v>
      </c>
      <c r="B42" s="46" t="s">
        <v>18</v>
      </c>
      <c r="C42" s="45"/>
      <c r="D42" s="44"/>
      <c r="E42" s="132" t="s">
        <v>19</v>
      </c>
      <c r="F42" s="124"/>
      <c r="I42" s="4"/>
      <c r="J42" s="4"/>
      <c r="K42" s="4"/>
    </row>
    <row r="43" spans="1:11" s="5" customFormat="1" x14ac:dyDescent="0.15">
      <c r="A43" s="125" t="s">
        <v>25</v>
      </c>
      <c r="B43" s="46" t="s">
        <v>26</v>
      </c>
      <c r="C43" s="45"/>
      <c r="D43" s="44"/>
      <c r="E43" s="132" t="s">
        <v>19</v>
      </c>
      <c r="F43" s="124"/>
      <c r="I43" s="4"/>
      <c r="J43" s="4"/>
      <c r="K43" s="4"/>
    </row>
    <row r="44" spans="1:11" s="5" customFormat="1" x14ac:dyDescent="0.15">
      <c r="A44" s="125"/>
      <c r="B44" s="47" t="s">
        <v>27</v>
      </c>
      <c r="C44" s="45"/>
      <c r="D44" s="44"/>
      <c r="E44" s="132" t="s">
        <v>19</v>
      </c>
      <c r="F44" s="124"/>
      <c r="I44" s="4"/>
      <c r="J44" s="4"/>
      <c r="K44" s="4"/>
    </row>
    <row r="45" spans="1:11" s="5" customFormat="1" x14ac:dyDescent="0.15">
      <c r="A45" s="125"/>
      <c r="B45" s="46" t="s">
        <v>28</v>
      </c>
      <c r="C45" s="45"/>
      <c r="D45" s="44"/>
      <c r="E45" s="132" t="s">
        <v>19</v>
      </c>
      <c r="F45" s="124"/>
      <c r="I45" s="4"/>
      <c r="J45" s="4"/>
      <c r="K45" s="4"/>
    </row>
    <row r="46" spans="1:11" s="5" customFormat="1" x14ac:dyDescent="0.15">
      <c r="A46" s="125"/>
      <c r="B46" s="46" t="s">
        <v>24</v>
      </c>
      <c r="C46" s="45"/>
      <c r="D46" s="44"/>
      <c r="E46" s="132" t="s">
        <v>19</v>
      </c>
      <c r="F46" s="124"/>
      <c r="I46" s="4"/>
      <c r="J46" s="4"/>
      <c r="K46" s="4"/>
    </row>
    <row r="47" spans="1:11" s="5" customFormat="1" ht="12.75" customHeight="1" x14ac:dyDescent="0.15">
      <c r="A47" s="43"/>
      <c r="B47" s="42"/>
      <c r="C47" s="42"/>
      <c r="D47" s="42"/>
      <c r="E47" s="41"/>
      <c r="F47" s="40"/>
      <c r="I47" s="4"/>
      <c r="J47" s="4"/>
      <c r="K47" s="4"/>
    </row>
    <row r="48" spans="1:11" s="5" customFormat="1" ht="60.75" customHeight="1" thickBot="1" x14ac:dyDescent="0.2">
      <c r="A48" s="26"/>
      <c r="B48" s="113" t="s">
        <v>67</v>
      </c>
      <c r="C48" s="118"/>
      <c r="D48" s="118"/>
      <c r="E48" s="118"/>
      <c r="F48" s="118"/>
      <c r="I48" s="4"/>
      <c r="J48" s="4"/>
      <c r="K48" s="4"/>
    </row>
    <row r="49" spans="1:10" ht="24" customHeight="1" thickBot="1" x14ac:dyDescent="0.2">
      <c r="A49" s="38"/>
      <c r="B49" s="39" t="s">
        <v>45</v>
      </c>
      <c r="C49" s="38"/>
      <c r="D49" s="35">
        <f>SUM(D30:D41)</f>
        <v>0</v>
      </c>
      <c r="E49" s="37" t="s">
        <v>32</v>
      </c>
      <c r="F49" s="36"/>
    </row>
    <row r="50" spans="1:10" ht="10.5" customHeight="1" x14ac:dyDescent="0.15">
      <c r="A50" s="38"/>
      <c r="B50" s="39"/>
      <c r="C50" s="38"/>
      <c r="D50" s="95"/>
      <c r="E50" s="37"/>
      <c r="F50" s="36"/>
    </row>
    <row r="51" spans="1:10" ht="63" customHeight="1" x14ac:dyDescent="0.15">
      <c r="B51" s="139" t="s">
        <v>108</v>
      </c>
      <c r="C51" s="140"/>
      <c r="D51" s="140"/>
      <c r="E51" s="140"/>
      <c r="F51" s="140"/>
      <c r="G51" s="140"/>
    </row>
    <row r="52" spans="1:10" ht="9" customHeight="1" thickBot="1" x14ac:dyDescent="0.2">
      <c r="B52" s="84"/>
      <c r="C52" s="88"/>
      <c r="D52" s="88"/>
      <c r="E52" s="88"/>
      <c r="F52" s="88"/>
      <c r="G52" s="88"/>
    </row>
    <row r="53" spans="1:10" ht="30.75" customHeight="1" thickBot="1" x14ac:dyDescent="0.2">
      <c r="A53" s="34" t="s">
        <v>7</v>
      </c>
      <c r="B53" s="33" t="s">
        <v>85</v>
      </c>
      <c r="C53" s="32"/>
      <c r="D53" s="35">
        <f>IF(K12=1,IF(ISERR(D49/D21),"",ROUNDDOWN(D49/D21,1)),0)</f>
        <v>0</v>
      </c>
      <c r="E53" s="30" t="s">
        <v>29</v>
      </c>
      <c r="F53" s="29"/>
    </row>
    <row r="54" spans="1:10" ht="8.25" customHeight="1" thickBot="1" x14ac:dyDescent="0.2">
      <c r="A54" s="34"/>
      <c r="B54" s="33"/>
      <c r="C54" s="32"/>
      <c r="D54" s="31"/>
      <c r="E54" s="30"/>
      <c r="F54" s="29"/>
    </row>
    <row r="55" spans="1:10" ht="31.5" customHeight="1" thickBot="1" x14ac:dyDescent="0.2">
      <c r="B55" s="141" t="s">
        <v>90</v>
      </c>
      <c r="D55" s="129" t="s">
        <v>48</v>
      </c>
      <c r="E55" s="130"/>
      <c r="F55" s="131"/>
      <c r="J55" s="127" t="str">
        <f>IF(K12=1,IF(D53&lt;=(280*1000),1,2),"")</f>
        <v/>
      </c>
    </row>
    <row r="56" spans="1:10" ht="36.75" customHeight="1" thickBot="1" x14ac:dyDescent="0.2">
      <c r="B56" s="118"/>
      <c r="D56" s="129" t="s">
        <v>81</v>
      </c>
      <c r="E56" s="130"/>
      <c r="F56" s="131"/>
      <c r="J56" s="128"/>
    </row>
    <row r="57" spans="1:10" ht="21.75" customHeight="1" x14ac:dyDescent="0.15">
      <c r="B57" s="28"/>
      <c r="D57" s="27"/>
      <c r="E57" s="26"/>
      <c r="F57" s="26"/>
    </row>
    <row r="58" spans="1:10" ht="21.75" customHeight="1" x14ac:dyDescent="0.15">
      <c r="A58" s="25" t="s">
        <v>44</v>
      </c>
      <c r="B58" s="28"/>
      <c r="D58" s="27"/>
      <c r="E58" s="26"/>
      <c r="F58" s="26"/>
    </row>
    <row r="59" spans="1:10" ht="44.25" customHeight="1" x14ac:dyDescent="0.15">
      <c r="A59" s="25"/>
      <c r="B59" s="117" t="s">
        <v>69</v>
      </c>
      <c r="C59" s="118"/>
      <c r="D59" s="118"/>
      <c r="E59" s="118"/>
      <c r="F59" s="118"/>
    </row>
    <row r="60" spans="1:10" x14ac:dyDescent="0.15">
      <c r="B60" s="135" t="s">
        <v>70</v>
      </c>
      <c r="C60" s="136" t="str">
        <f>IF(OR(K12=2,J55=1),SUM(D34,D37),"")</f>
        <v/>
      </c>
      <c r="D60" s="8" t="s">
        <v>34</v>
      </c>
      <c r="E60" s="21" t="s">
        <v>33</v>
      </c>
      <c r="F60" s="5"/>
      <c r="I60" s="7"/>
      <c r="J60" s="7"/>
    </row>
    <row r="61" spans="1:10" ht="29.25" customHeight="1" thickBot="1" x14ac:dyDescent="0.2">
      <c r="B61" s="135"/>
      <c r="C61" s="137"/>
      <c r="D61" s="8"/>
      <c r="E61" s="21"/>
      <c r="F61" s="5"/>
      <c r="I61" s="7"/>
      <c r="J61" s="7"/>
    </row>
    <row r="62" spans="1:10" ht="29.25" customHeight="1" thickBot="1" x14ac:dyDescent="0.2">
      <c r="B62" s="24" t="s">
        <v>49</v>
      </c>
      <c r="C62" s="23" t="str">
        <f>IF(OR(K12=2,J55=1),D49-C60,"")</f>
        <v/>
      </c>
      <c r="D62" s="8" t="s">
        <v>34</v>
      </c>
      <c r="E62" s="138" t="s">
        <v>50</v>
      </c>
      <c r="F62" s="118"/>
      <c r="I62" s="7"/>
      <c r="J62" s="7"/>
    </row>
    <row r="63" spans="1:10" x14ac:dyDescent="0.15">
      <c r="B63" s="14"/>
      <c r="C63" s="22"/>
      <c r="D63" s="8"/>
      <c r="E63" s="21"/>
      <c r="F63" s="5"/>
      <c r="I63" s="7"/>
      <c r="J63" s="7"/>
    </row>
    <row r="64" spans="1:10" x14ac:dyDescent="0.15">
      <c r="A64" s="14" t="s">
        <v>52</v>
      </c>
      <c r="C64" s="22"/>
      <c r="D64" s="8"/>
      <c r="E64" s="21"/>
      <c r="F64" s="5"/>
      <c r="I64" s="7"/>
      <c r="J64" s="7"/>
    </row>
    <row r="65" spans="1:10" x14ac:dyDescent="0.15">
      <c r="B65" s="14" t="s">
        <v>100</v>
      </c>
      <c r="C65" s="22"/>
      <c r="D65" s="8"/>
      <c r="E65" s="21"/>
      <c r="F65" s="5"/>
      <c r="I65" s="7"/>
      <c r="J65" s="7"/>
    </row>
    <row r="66" spans="1:10" ht="26.25" customHeight="1" x14ac:dyDescent="0.15">
      <c r="B66" s="103" t="s">
        <v>104</v>
      </c>
      <c r="C66" s="101" t="s">
        <v>101</v>
      </c>
      <c r="D66" s="102" t="s">
        <v>82</v>
      </c>
      <c r="E66" s="21"/>
      <c r="F66" s="5"/>
      <c r="I66" s="7"/>
      <c r="J66" s="7"/>
    </row>
    <row r="67" spans="1:10" x14ac:dyDescent="0.15">
      <c r="B67" s="97" t="s">
        <v>101</v>
      </c>
      <c r="C67" s="99" t="s">
        <v>92</v>
      </c>
      <c r="D67" s="98" t="s">
        <v>93</v>
      </c>
      <c r="E67" s="21"/>
      <c r="F67" s="5"/>
      <c r="I67" s="7"/>
      <c r="J67" s="7"/>
    </row>
    <row r="68" spans="1:10" x14ac:dyDescent="0.15">
      <c r="B68" s="96" t="s">
        <v>82</v>
      </c>
      <c r="C68" s="100" t="s">
        <v>94</v>
      </c>
      <c r="D68" s="100" t="s">
        <v>95</v>
      </c>
      <c r="E68" s="21"/>
      <c r="F68" s="5"/>
      <c r="I68" s="7"/>
      <c r="J68" s="7"/>
    </row>
    <row r="69" spans="1:10" ht="12" customHeight="1" x14ac:dyDescent="0.15">
      <c r="B69" s="14"/>
      <c r="C69" s="22"/>
      <c r="D69" s="8"/>
      <c r="E69" s="21"/>
      <c r="F69" s="5"/>
      <c r="I69" s="7"/>
      <c r="J69" s="7"/>
    </row>
    <row r="70" spans="1:10" ht="27" customHeight="1" x14ac:dyDescent="0.15">
      <c r="A70" s="133" t="s">
        <v>105</v>
      </c>
      <c r="B70" s="134"/>
      <c r="C70" s="134"/>
      <c r="D70" s="134"/>
      <c r="E70" s="134"/>
      <c r="F70" s="5"/>
      <c r="I70" s="7"/>
      <c r="J70" s="7"/>
    </row>
    <row r="71" spans="1:10" x14ac:dyDescent="0.15">
      <c r="A71" s="133" t="s">
        <v>102</v>
      </c>
      <c r="B71" s="134"/>
      <c r="C71" s="134"/>
      <c r="D71" s="134"/>
      <c r="E71" s="10"/>
      <c r="F71" s="5"/>
      <c r="I71" s="7"/>
      <c r="J71" s="7"/>
    </row>
    <row r="72" spans="1:10" x14ac:dyDescent="0.15">
      <c r="B72" s="18" t="s">
        <v>80</v>
      </c>
      <c r="C72" s="9"/>
      <c r="D72" s="20"/>
      <c r="E72" s="5"/>
      <c r="F72" s="5"/>
      <c r="I72" s="7"/>
      <c r="J72" s="7"/>
    </row>
    <row r="73" spans="1:10" x14ac:dyDescent="0.15">
      <c r="B73" s="17" t="s">
        <v>79</v>
      </c>
      <c r="C73" s="15">
        <f>IF(AND(K12=1,J55=1,K14=1),ROUNDDOWN(C$62/3,1),0)</f>
        <v>0</v>
      </c>
      <c r="D73" s="9" t="s">
        <v>76</v>
      </c>
      <c r="E73" s="10"/>
      <c r="F73" s="5"/>
      <c r="I73" s="7"/>
      <c r="J73" s="7"/>
    </row>
    <row r="74" spans="1:10" x14ac:dyDescent="0.15">
      <c r="B74" s="16" t="s">
        <v>78</v>
      </c>
      <c r="C74" s="15">
        <f>IF(AND(K12=1,J55=1,K14=1),D$21*80000,0)</f>
        <v>0</v>
      </c>
      <c r="D74" s="9" t="s">
        <v>75</v>
      </c>
      <c r="E74" s="10"/>
      <c r="F74" s="5"/>
      <c r="I74" s="7"/>
      <c r="J74" s="7"/>
    </row>
    <row r="75" spans="1:10" ht="8.25" customHeight="1" x14ac:dyDescent="0.15">
      <c r="B75" s="14"/>
      <c r="C75" s="13"/>
      <c r="D75" s="9"/>
      <c r="E75" s="10"/>
      <c r="F75" s="5"/>
      <c r="I75" s="7"/>
      <c r="J75" s="7"/>
    </row>
    <row r="76" spans="1:10" ht="14.25" thickBot="1" x14ac:dyDescent="0.2">
      <c r="B76" s="7" t="s">
        <v>54</v>
      </c>
      <c r="C76" s="13"/>
      <c r="D76" s="9"/>
      <c r="E76" s="10"/>
      <c r="F76" s="5"/>
      <c r="I76" s="7"/>
      <c r="J76" s="7"/>
    </row>
    <row r="77" spans="1:10" ht="36.75" thickBot="1" x14ac:dyDescent="0.2">
      <c r="B77" s="12" t="s">
        <v>77</v>
      </c>
      <c r="C77" s="11">
        <f>IF(AND(K12=1,J55=1,K14=1),ROUNDDOWN(IF(C73&lt;=C74,C73,0),0),0)</f>
        <v>0</v>
      </c>
      <c r="D77" s="9" t="s">
        <v>62</v>
      </c>
      <c r="E77" s="5"/>
      <c r="I77" s="7"/>
      <c r="J77" s="7"/>
    </row>
    <row r="78" spans="1:10" ht="36.75" thickBot="1" x14ac:dyDescent="0.2">
      <c r="B78" s="12" t="s">
        <v>73</v>
      </c>
      <c r="C78" s="11">
        <f>IF(AND(K12=1,J55=1,K14=1),ROUNDDOWN(IF(C73&gt;C74,C74,0),0),0)</f>
        <v>0</v>
      </c>
      <c r="D78" s="9" t="s">
        <v>63</v>
      </c>
      <c r="E78" s="5"/>
      <c r="I78" s="7"/>
      <c r="J78" s="7"/>
    </row>
    <row r="79" spans="1:10" x14ac:dyDescent="0.15">
      <c r="B79" s="7" t="s">
        <v>61</v>
      </c>
      <c r="C79" s="8"/>
      <c r="D79" s="9"/>
      <c r="E79" s="10"/>
      <c r="F79" s="5"/>
      <c r="I79" s="7"/>
      <c r="J79" s="7"/>
    </row>
    <row r="80" spans="1:10" x14ac:dyDescent="0.15">
      <c r="B80" s="7" t="s">
        <v>53</v>
      </c>
      <c r="C80" s="8"/>
      <c r="D80" s="8"/>
      <c r="E80" s="5"/>
      <c r="F80" s="5"/>
      <c r="I80" s="7"/>
      <c r="J80" s="7"/>
    </row>
    <row r="81" spans="1:10" x14ac:dyDescent="0.15">
      <c r="B81" s="7"/>
      <c r="C81" s="8"/>
      <c r="D81" s="8"/>
      <c r="E81" s="5"/>
      <c r="F81" s="5"/>
      <c r="I81" s="7"/>
      <c r="J81" s="7"/>
    </row>
    <row r="82" spans="1:10" x14ac:dyDescent="0.15">
      <c r="A82" s="133" t="s">
        <v>96</v>
      </c>
      <c r="B82" s="134"/>
      <c r="C82" s="134"/>
      <c r="D82" s="134"/>
      <c r="E82" s="5"/>
      <c r="F82" s="5"/>
      <c r="I82" s="7"/>
      <c r="J82" s="7"/>
    </row>
    <row r="83" spans="1:10" x14ac:dyDescent="0.15">
      <c r="B83" s="18" t="s">
        <v>51</v>
      </c>
      <c r="C83" s="8"/>
      <c r="D83" s="8"/>
      <c r="E83" s="5"/>
      <c r="F83" s="5"/>
      <c r="I83" s="7"/>
      <c r="J83" s="7"/>
    </row>
    <row r="84" spans="1:10" x14ac:dyDescent="0.15">
      <c r="B84" s="17" t="s">
        <v>59</v>
      </c>
      <c r="C84" s="15">
        <f>IF(AND(K12=1,J55=1,K14=2),ROUNDDOWN(C$62/3,0),0)</f>
        <v>0</v>
      </c>
      <c r="D84" s="9" t="s">
        <v>76</v>
      </c>
      <c r="E84" s="10"/>
      <c r="F84" s="5"/>
      <c r="I84" s="7"/>
      <c r="J84" s="7"/>
    </row>
    <row r="85" spans="1:10" x14ac:dyDescent="0.15">
      <c r="B85" s="16" t="s">
        <v>60</v>
      </c>
      <c r="C85" s="15">
        <f>IF(AND(K12=1,J55=1,K14=2),D$21*90000,0)</f>
        <v>0</v>
      </c>
      <c r="D85" s="9" t="s">
        <v>75</v>
      </c>
      <c r="E85" s="10"/>
      <c r="F85" s="5"/>
      <c r="I85" s="7"/>
      <c r="J85" s="7"/>
    </row>
    <row r="86" spans="1:10" ht="6.75" customHeight="1" x14ac:dyDescent="0.15">
      <c r="B86" s="14"/>
      <c r="C86" s="13"/>
      <c r="D86" s="9"/>
      <c r="E86" s="10"/>
      <c r="F86" s="5"/>
      <c r="I86" s="7"/>
      <c r="J86" s="7"/>
    </row>
    <row r="87" spans="1:10" ht="14.25" thickBot="1" x14ac:dyDescent="0.2">
      <c r="B87" s="7" t="s">
        <v>54</v>
      </c>
      <c r="C87" s="13"/>
      <c r="D87" s="9"/>
      <c r="E87" s="10"/>
      <c r="F87" s="5"/>
      <c r="I87" s="7"/>
      <c r="J87" s="7"/>
    </row>
    <row r="88" spans="1:10" ht="36.75" thickBot="1" x14ac:dyDescent="0.2">
      <c r="B88" s="12" t="s">
        <v>74</v>
      </c>
      <c r="C88" s="11">
        <f>IF(AND(K12=1,J55=1,K14=2),ROUNDDOWN(IF(C84&lt;=C85,C84,0),0),0)</f>
        <v>0</v>
      </c>
      <c r="D88" s="9" t="s">
        <v>62</v>
      </c>
      <c r="E88" s="10"/>
      <c r="F88" s="5"/>
      <c r="I88" s="7"/>
      <c r="J88" s="7"/>
    </row>
    <row r="89" spans="1:10" ht="36.75" thickBot="1" x14ac:dyDescent="0.2">
      <c r="B89" s="12" t="s">
        <v>73</v>
      </c>
      <c r="C89" s="11">
        <f>IF(AND(K12=1,J55=1,K14=2),ROUNDDOWN(IF(C84&gt;C85,C85,0),0),0)</f>
        <v>0</v>
      </c>
      <c r="D89" s="9" t="s">
        <v>63</v>
      </c>
      <c r="E89" s="10"/>
      <c r="F89" s="5"/>
      <c r="I89" s="7"/>
      <c r="J89" s="7"/>
    </row>
    <row r="90" spans="1:10" x14ac:dyDescent="0.15">
      <c r="B90" s="7" t="s">
        <v>61</v>
      </c>
      <c r="C90" s="8"/>
      <c r="D90" s="9"/>
      <c r="E90" s="10"/>
      <c r="F90" s="5"/>
      <c r="I90" s="7"/>
      <c r="J90" s="7"/>
    </row>
    <row r="91" spans="1:10" x14ac:dyDescent="0.15">
      <c r="B91" s="7" t="s">
        <v>53</v>
      </c>
      <c r="C91" s="8"/>
      <c r="D91" s="8"/>
      <c r="E91" s="5"/>
      <c r="F91" s="5"/>
      <c r="I91" s="7"/>
      <c r="J91" s="7"/>
    </row>
    <row r="92" spans="1:10" x14ac:dyDescent="0.15">
      <c r="B92" s="7"/>
      <c r="C92" s="8"/>
      <c r="D92" s="8"/>
      <c r="E92" s="5"/>
      <c r="F92" s="5"/>
      <c r="I92" s="7"/>
      <c r="J92" s="7"/>
    </row>
    <row r="93" spans="1:10" x14ac:dyDescent="0.15">
      <c r="A93" s="133" t="s">
        <v>91</v>
      </c>
      <c r="B93" s="134"/>
      <c r="C93" s="134"/>
      <c r="D93" s="134"/>
      <c r="E93" s="5"/>
      <c r="F93" s="5"/>
      <c r="I93" s="7"/>
      <c r="J93" s="7"/>
    </row>
    <row r="94" spans="1:10" x14ac:dyDescent="0.15">
      <c r="A94" s="133" t="s">
        <v>103</v>
      </c>
      <c r="B94" s="134"/>
      <c r="C94" s="134"/>
      <c r="D94" s="134"/>
      <c r="E94" s="10"/>
      <c r="F94" s="5"/>
      <c r="I94" s="7"/>
      <c r="J94" s="7"/>
    </row>
    <row r="95" spans="1:10" x14ac:dyDescent="0.15">
      <c r="B95" s="18" t="s">
        <v>80</v>
      </c>
      <c r="C95" s="9"/>
      <c r="D95" s="20"/>
      <c r="E95" s="5"/>
      <c r="F95" s="5"/>
      <c r="I95" s="7"/>
      <c r="J95" s="7"/>
    </row>
    <row r="96" spans="1:10" x14ac:dyDescent="0.15">
      <c r="B96" s="17" t="s">
        <v>79</v>
      </c>
      <c r="C96" s="15">
        <f>IF(AND(K12=2,K14=1),ROUNDDOWN(C$62/3,1),0)</f>
        <v>0</v>
      </c>
      <c r="D96" s="9" t="s">
        <v>76</v>
      </c>
      <c r="E96" s="10"/>
      <c r="F96" s="5"/>
      <c r="I96" s="7"/>
      <c r="J96" s="7"/>
    </row>
    <row r="97" spans="1:10" x14ac:dyDescent="0.15">
      <c r="B97" s="16" t="s">
        <v>78</v>
      </c>
      <c r="C97" s="15">
        <f>IF(AND(K12=2,K14=1),D$21*80000,0)</f>
        <v>0</v>
      </c>
      <c r="D97" s="9" t="s">
        <v>75</v>
      </c>
      <c r="E97" s="10"/>
      <c r="F97" s="5"/>
      <c r="I97" s="7"/>
      <c r="J97" s="7"/>
    </row>
    <row r="98" spans="1:10" ht="8.25" customHeight="1" x14ac:dyDescent="0.15">
      <c r="B98" s="14"/>
      <c r="C98" s="13"/>
      <c r="D98" s="9"/>
      <c r="E98" s="10"/>
      <c r="F98" s="5"/>
      <c r="I98" s="7"/>
      <c r="J98" s="7"/>
    </row>
    <row r="99" spans="1:10" ht="14.25" thickBot="1" x14ac:dyDescent="0.2">
      <c r="B99" s="7" t="s">
        <v>54</v>
      </c>
      <c r="C99" s="13"/>
      <c r="D99" s="9"/>
      <c r="E99" s="10"/>
      <c r="F99" s="5"/>
      <c r="I99" s="7"/>
      <c r="J99" s="7"/>
    </row>
    <row r="100" spans="1:10" ht="36.75" thickBot="1" x14ac:dyDescent="0.2">
      <c r="B100" s="12" t="s">
        <v>77</v>
      </c>
      <c r="C100" s="11">
        <f>IF(AND(K12=2,K14=1),ROUNDDOWN(IF(C96&lt;=C97,C96,0),0),0)</f>
        <v>0</v>
      </c>
      <c r="D100" s="9" t="s">
        <v>62</v>
      </c>
      <c r="E100" s="5"/>
      <c r="I100" s="7"/>
      <c r="J100" s="7"/>
    </row>
    <row r="101" spans="1:10" ht="36.75" thickBot="1" x14ac:dyDescent="0.2">
      <c r="B101" s="12" t="s">
        <v>73</v>
      </c>
      <c r="C101" s="11">
        <f>IF(AND(K12=2,K14=1),ROUNDDOWN(IF(C96&gt;C97,C97,0),0),0)</f>
        <v>0</v>
      </c>
      <c r="D101" s="9" t="s">
        <v>63</v>
      </c>
      <c r="E101" s="5"/>
      <c r="I101" s="7"/>
      <c r="J101" s="7"/>
    </row>
    <row r="102" spans="1:10" x14ac:dyDescent="0.15">
      <c r="B102" s="7" t="s">
        <v>61</v>
      </c>
      <c r="C102" s="8"/>
      <c r="D102" s="9"/>
      <c r="E102" s="10"/>
      <c r="F102" s="5"/>
      <c r="I102" s="7"/>
      <c r="J102" s="7"/>
    </row>
    <row r="103" spans="1:10" x14ac:dyDescent="0.15">
      <c r="B103" s="7" t="s">
        <v>53</v>
      </c>
      <c r="C103" s="8"/>
      <c r="D103" s="8"/>
      <c r="E103" s="5"/>
      <c r="F103" s="5"/>
      <c r="I103" s="7"/>
      <c r="J103" s="7"/>
    </row>
    <row r="104" spans="1:10" ht="6" customHeight="1" x14ac:dyDescent="0.15">
      <c r="B104" s="7"/>
      <c r="C104" s="8"/>
      <c r="D104" s="8"/>
      <c r="E104" s="5"/>
      <c r="F104" s="5"/>
      <c r="I104" s="7"/>
      <c r="J104" s="7"/>
    </row>
    <row r="105" spans="1:10" x14ac:dyDescent="0.15">
      <c r="A105" s="133" t="s">
        <v>97</v>
      </c>
      <c r="B105" s="134"/>
      <c r="C105" s="134"/>
      <c r="D105" s="134"/>
      <c r="E105" s="5"/>
      <c r="F105" s="5"/>
      <c r="I105" s="7"/>
      <c r="J105" s="7"/>
    </row>
    <row r="106" spans="1:10" x14ac:dyDescent="0.15">
      <c r="B106" s="18" t="s">
        <v>51</v>
      </c>
      <c r="C106" s="8"/>
      <c r="D106" s="8"/>
      <c r="E106" s="5"/>
      <c r="F106" s="5"/>
      <c r="I106" s="7"/>
      <c r="J106" s="7"/>
    </row>
    <row r="107" spans="1:10" x14ac:dyDescent="0.15">
      <c r="B107" s="17" t="s">
        <v>59</v>
      </c>
      <c r="C107" s="15">
        <f>IF(AND(K12=2,K14=2),ROUNDDOWN(C$62/3,0),0)</f>
        <v>0</v>
      </c>
      <c r="D107" s="9" t="s">
        <v>76</v>
      </c>
      <c r="E107" s="10"/>
      <c r="F107" s="5"/>
      <c r="I107" s="7"/>
      <c r="J107" s="7"/>
    </row>
    <row r="108" spans="1:10" x14ac:dyDescent="0.15">
      <c r="B108" s="16" t="s">
        <v>60</v>
      </c>
      <c r="C108" s="15">
        <f>IF(AND(K12=2,K14=2),D$21*90000,0)</f>
        <v>0</v>
      </c>
      <c r="D108" s="9" t="s">
        <v>75</v>
      </c>
      <c r="E108" s="10"/>
      <c r="F108" s="5"/>
      <c r="I108" s="7"/>
      <c r="J108" s="7"/>
    </row>
    <row r="109" spans="1:10" ht="9" customHeight="1" x14ac:dyDescent="0.15">
      <c r="B109" s="14"/>
      <c r="C109" s="13"/>
      <c r="D109" s="9"/>
      <c r="E109" s="10"/>
      <c r="F109" s="5"/>
      <c r="I109" s="7"/>
      <c r="J109" s="7"/>
    </row>
    <row r="110" spans="1:10" ht="14.25" thickBot="1" x14ac:dyDescent="0.2">
      <c r="B110" s="7" t="s">
        <v>54</v>
      </c>
      <c r="C110" s="13"/>
      <c r="D110" s="9"/>
      <c r="E110" s="10"/>
      <c r="F110" s="5"/>
      <c r="I110" s="7"/>
      <c r="J110" s="7"/>
    </row>
    <row r="111" spans="1:10" ht="36.75" thickBot="1" x14ac:dyDescent="0.2">
      <c r="B111" s="12" t="s">
        <v>74</v>
      </c>
      <c r="C111" s="11">
        <f>IF(AND(K12=2,K14=2),ROUNDDOWN(IF(C107&lt;=C108,C107,0),0),0)</f>
        <v>0</v>
      </c>
      <c r="D111" s="9" t="s">
        <v>62</v>
      </c>
      <c r="E111" s="10"/>
      <c r="F111" s="5"/>
      <c r="I111" s="7"/>
      <c r="J111" s="7"/>
    </row>
    <row r="112" spans="1:10" ht="36.75" thickBot="1" x14ac:dyDescent="0.2">
      <c r="B112" s="12" t="s">
        <v>73</v>
      </c>
      <c r="C112" s="11">
        <f>IF(AND(K12=2,K14=2),ROUNDDOWN(IF(C107&gt;C108,C108,0),0),0)</f>
        <v>0</v>
      </c>
      <c r="D112" s="9" t="s">
        <v>63</v>
      </c>
      <c r="E112" s="10"/>
      <c r="F112" s="5"/>
      <c r="I112" s="7"/>
      <c r="J112" s="7"/>
    </row>
    <row r="113" spans="1:10" x14ac:dyDescent="0.15">
      <c r="B113" s="7" t="s">
        <v>61</v>
      </c>
      <c r="C113" s="8"/>
      <c r="D113" s="9"/>
      <c r="E113" s="10"/>
      <c r="F113" s="5"/>
      <c r="I113" s="7"/>
      <c r="J113" s="7"/>
    </row>
    <row r="114" spans="1:10" x14ac:dyDescent="0.15">
      <c r="B114" s="7" t="s">
        <v>53</v>
      </c>
      <c r="C114" s="8"/>
      <c r="D114" s="8"/>
      <c r="E114" s="5"/>
      <c r="F114" s="5"/>
      <c r="I114" s="7"/>
      <c r="J114" s="7"/>
    </row>
    <row r="115" spans="1:10" ht="8.25" customHeight="1" x14ac:dyDescent="0.15">
      <c r="B115" s="7"/>
      <c r="C115" s="8"/>
      <c r="D115" s="8"/>
      <c r="E115" s="5"/>
      <c r="F115" s="5"/>
      <c r="I115" s="7"/>
      <c r="J115" s="7"/>
    </row>
    <row r="116" spans="1:10" x14ac:dyDescent="0.15">
      <c r="A116" s="19" t="s">
        <v>99</v>
      </c>
      <c r="B116" s="7"/>
      <c r="C116" s="8"/>
      <c r="D116" s="9"/>
      <c r="E116" s="5"/>
      <c r="F116" s="5"/>
      <c r="I116" s="7"/>
      <c r="J116" s="7"/>
    </row>
    <row r="117" spans="1:10" x14ac:dyDescent="0.15">
      <c r="B117" s="7"/>
      <c r="C117" s="8"/>
      <c r="D117" s="8"/>
      <c r="E117" s="5"/>
      <c r="F117" s="5"/>
      <c r="I117" s="7"/>
      <c r="J117" s="7"/>
    </row>
    <row r="118" spans="1:10" x14ac:dyDescent="0.15">
      <c r="B118" s="8"/>
      <c r="C118" s="8"/>
      <c r="D118" s="8"/>
      <c r="E118" s="5"/>
      <c r="F118" s="5"/>
      <c r="I118" s="7"/>
      <c r="J118" s="7"/>
    </row>
    <row r="119" spans="1:10" x14ac:dyDescent="0.15">
      <c r="B119" s="8"/>
      <c r="C119" s="8"/>
      <c r="D119" s="8"/>
      <c r="E119" s="5"/>
      <c r="F119" s="5"/>
      <c r="I119" s="7"/>
      <c r="J119" s="7"/>
    </row>
    <row r="120" spans="1:10" x14ac:dyDescent="0.15">
      <c r="B120" s="8"/>
      <c r="C120" s="8"/>
      <c r="D120" s="8"/>
      <c r="E120" s="5"/>
      <c r="F120" s="5"/>
      <c r="I120" s="7"/>
      <c r="J120" s="7"/>
    </row>
    <row r="121" spans="1:10" x14ac:dyDescent="0.15">
      <c r="B121" s="8"/>
      <c r="C121" s="8"/>
      <c r="D121" s="8"/>
      <c r="E121" s="5"/>
      <c r="F121" s="5"/>
      <c r="I121" s="7"/>
      <c r="J121" s="7"/>
    </row>
    <row r="122" spans="1:10" x14ac:dyDescent="0.15">
      <c r="B122" s="8"/>
      <c r="C122" s="8"/>
      <c r="D122" s="8"/>
      <c r="E122" s="5"/>
      <c r="F122" s="5"/>
      <c r="I122" s="7"/>
      <c r="J122" s="7"/>
    </row>
    <row r="123" spans="1:10" x14ac:dyDescent="0.15">
      <c r="B123" s="8"/>
      <c r="C123" s="8"/>
      <c r="D123" s="8"/>
      <c r="E123" s="5"/>
      <c r="F123" s="5"/>
      <c r="I123" s="7"/>
      <c r="J123" s="7"/>
    </row>
    <row r="124" spans="1:10" x14ac:dyDescent="0.15">
      <c r="B124" s="8"/>
      <c r="C124" s="8"/>
      <c r="D124" s="8"/>
      <c r="E124" s="5"/>
      <c r="F124" s="5"/>
      <c r="I124" s="7"/>
      <c r="J124" s="7"/>
    </row>
    <row r="125" spans="1:10" x14ac:dyDescent="0.15">
      <c r="B125" s="8"/>
      <c r="C125" s="8"/>
      <c r="D125" s="8"/>
      <c r="E125" s="5"/>
      <c r="F125" s="5"/>
      <c r="I125" s="7"/>
      <c r="J125" s="7"/>
    </row>
    <row r="126" spans="1:10" x14ac:dyDescent="0.15">
      <c r="B126" s="8"/>
      <c r="C126" s="8"/>
      <c r="D126" s="8"/>
      <c r="E126" s="5"/>
      <c r="F126" s="5"/>
      <c r="I126" s="7"/>
      <c r="J126" s="7"/>
    </row>
    <row r="127" spans="1:10" x14ac:dyDescent="0.15">
      <c r="B127" s="8"/>
      <c r="C127" s="8"/>
      <c r="D127" s="8"/>
      <c r="E127" s="5"/>
      <c r="F127" s="5"/>
      <c r="I127" s="7"/>
      <c r="J127" s="7"/>
    </row>
    <row r="128" spans="1:10" x14ac:dyDescent="0.15">
      <c r="B128" s="8"/>
      <c r="C128" s="8"/>
      <c r="D128" s="8"/>
      <c r="E128" s="5"/>
      <c r="F128" s="5"/>
      <c r="I128" s="7"/>
      <c r="J128" s="7"/>
    </row>
  </sheetData>
  <sheetProtection algorithmName="SHA-512" hashValue="Ow3Zuc+4uyzdnO4kXlzez7dl0rhOfTiFYTWyQaMBKRk/7dchmUsE8nmQrqwF7bVW8317QpKEP9N8g38IIVhDRQ==" saltValue="eQ66xiV147bKzUh4XmiOZw==" spinCount="100000" sheet="1" objects="1" scenarios="1"/>
  <mergeCells count="49">
    <mergeCell ref="A94:D94"/>
    <mergeCell ref="A105:D105"/>
    <mergeCell ref="A93:D93"/>
    <mergeCell ref="F12:G12"/>
    <mergeCell ref="A70:E70"/>
    <mergeCell ref="B59:F59"/>
    <mergeCell ref="B60:B61"/>
    <mergeCell ref="C60:C61"/>
    <mergeCell ref="E62:F62"/>
    <mergeCell ref="A71:D71"/>
    <mergeCell ref="A82:D82"/>
    <mergeCell ref="B48:F48"/>
    <mergeCell ref="B51:G51"/>
    <mergeCell ref="B55:B56"/>
    <mergeCell ref="D55:F55"/>
    <mergeCell ref="E35:F35"/>
    <mergeCell ref="J55:J56"/>
    <mergeCell ref="D56:F56"/>
    <mergeCell ref="E42:F42"/>
    <mergeCell ref="A43:A46"/>
    <mergeCell ref="E43:F43"/>
    <mergeCell ref="E44:F44"/>
    <mergeCell ref="E45:F45"/>
    <mergeCell ref="E46:F46"/>
    <mergeCell ref="E36:F36"/>
    <mergeCell ref="E37:F37"/>
    <mergeCell ref="E38:F38"/>
    <mergeCell ref="A39:A41"/>
    <mergeCell ref="E39:F39"/>
    <mergeCell ref="E40:F40"/>
    <mergeCell ref="E41:F41"/>
    <mergeCell ref="A31:A38"/>
    <mergeCell ref="E31:F31"/>
    <mergeCell ref="E32:F32"/>
    <mergeCell ref="E33:F33"/>
    <mergeCell ref="E34:F34"/>
    <mergeCell ref="B21:C21"/>
    <mergeCell ref="B24:F24"/>
    <mergeCell ref="A28:F28"/>
    <mergeCell ref="E29:F29"/>
    <mergeCell ref="E30:F30"/>
    <mergeCell ref="B20:C20"/>
    <mergeCell ref="B13:D13"/>
    <mergeCell ref="F13:G13"/>
    <mergeCell ref="F10:G10"/>
    <mergeCell ref="B11:D11"/>
    <mergeCell ref="F11:G11"/>
    <mergeCell ref="B17:F17"/>
    <mergeCell ref="B19:C19"/>
  </mergeCells>
  <phoneticPr fontId="5"/>
  <conditionalFormatting sqref="E55:F55">
    <cfRule type="expression" dxfId="10" priority="6">
      <formula>AND(K14=1,K55=2)</formula>
    </cfRule>
  </conditionalFormatting>
  <conditionalFormatting sqref="E56:F56">
    <cfRule type="expression" dxfId="9" priority="5">
      <formula>AND(K14=1,K55=1)</formula>
    </cfRule>
  </conditionalFormatting>
  <conditionalFormatting sqref="A71">
    <cfRule type="expression" dxfId="8" priority="20">
      <formula>AND(K12=1,J55=1,K14=1)</formula>
    </cfRule>
  </conditionalFormatting>
  <conditionalFormatting sqref="A82">
    <cfRule type="expression" dxfId="7" priority="21">
      <formula>AND(K12=1,J55=1,K14=2)</formula>
    </cfRule>
  </conditionalFormatting>
  <conditionalFormatting sqref="D53">
    <cfRule type="expression" dxfId="6" priority="22">
      <formula>K12=2</formula>
    </cfRule>
  </conditionalFormatting>
  <conditionalFormatting sqref="D55">
    <cfRule type="expression" dxfId="5" priority="24">
      <formula>AND(K12=1,J55=2)</formula>
    </cfRule>
  </conditionalFormatting>
  <conditionalFormatting sqref="D56">
    <cfRule type="expression" dxfId="4" priority="26">
      <formula>AND(K12=1,J55=1)</formula>
    </cfRule>
  </conditionalFormatting>
  <conditionalFormatting sqref="A94">
    <cfRule type="expression" dxfId="3" priority="3">
      <formula>AND(K12=2,K14=1)</formula>
    </cfRule>
  </conditionalFormatting>
  <conditionalFormatting sqref="A105">
    <cfRule type="expression" dxfId="2" priority="4">
      <formula>AND(K12=2,K14=2)</formula>
    </cfRule>
  </conditionalFormatting>
  <conditionalFormatting sqref="A70">
    <cfRule type="expression" dxfId="1" priority="2">
      <formula>AND(K11=1,J54=1)</formula>
    </cfRule>
  </conditionalFormatting>
  <conditionalFormatting sqref="A93">
    <cfRule type="expression" dxfId="0" priority="1">
      <formula>AND(K34=1,J77=1)</formula>
    </cfRule>
  </conditionalFormatting>
  <dataValidations disablePrompts="1" count="2">
    <dataValidation type="list" allowBlank="1" showInputMessage="1" showErrorMessage="1" promptTitle="代表事業者プルダウンリスト" prompt="プルダウンリストから選択してください" sqref="F11:G11">
      <formula1>$J$10:$J$11</formula1>
    </dataValidation>
    <dataValidation type="list" allowBlank="1" showInputMessage="1" showErrorMessage="1" promptTitle="共同事業者プルダウンリスト" prompt="プルダウンリストから選択してください" sqref="F13:G13">
      <formula1>$J$10:$J$11</formula1>
    </dataValidation>
  </dataValidations>
  <pageMargins left="0.62992125984251968" right="0.23622047244094491" top="0.55118110236220474" bottom="0.55118110236220474" header="0.31496062992125984" footer="0.31496062992125984"/>
  <pageSetup paperSize="9" scale="80" fitToHeight="0" orientation="portrait" r:id="rId1"/>
  <rowBreaks count="1" manualBreakCount="1">
    <brk id="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別紙８-６号(リース利用有）用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2017-05-02T07:09:05Z</dcterms:created>
  <dcterms:modified xsi:type="dcterms:W3CDTF">2017-07-05T04:43:17Z</dcterms:modified>
</cp:coreProperties>
</file>